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m's Docs\RFQ RFP docs\RFP Banking Services\2019 RFP\"/>
    </mc:Choice>
  </mc:AlternateContent>
  <bookViews>
    <workbookView xWindow="0" yWindow="0" windowWidth="240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I40" i="1"/>
  <c r="I39" i="1"/>
  <c r="I38" i="1"/>
  <c r="I37" i="1"/>
  <c r="I36" i="1"/>
  <c r="I34" i="1"/>
  <c r="I35" i="1"/>
  <c r="I33" i="1"/>
  <c r="I32" i="1"/>
  <c r="I31" i="1"/>
  <c r="I30" i="1"/>
  <c r="D10" i="1" l="1"/>
  <c r="E10" i="1"/>
  <c r="E11" i="1" l="1"/>
  <c r="D11" i="1"/>
  <c r="C11" i="1"/>
  <c r="D12" i="1" l="1"/>
  <c r="D13" i="1"/>
  <c r="E13" i="1"/>
  <c r="J41" i="1" l="1"/>
  <c r="I41" i="1"/>
  <c r="J25" i="1"/>
  <c r="I25" i="1"/>
  <c r="J24" i="1"/>
  <c r="I24" i="1"/>
  <c r="J23" i="1"/>
  <c r="I2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J3" i="1"/>
  <c r="I3" i="1"/>
  <c r="I14" i="1" l="1"/>
  <c r="I46" i="1" s="1"/>
  <c r="J14" i="1"/>
  <c r="J46" i="1" s="1"/>
</calcChain>
</file>

<file path=xl/sharedStrings.xml><?xml version="1.0" encoding="utf-8"?>
<sst xmlns="http://schemas.openxmlformats.org/spreadsheetml/2006/main" count="43" uniqueCount="35">
  <si>
    <t>Category</t>
  </si>
  <si>
    <t>Avg Qty/Mo</t>
  </si>
  <si>
    <t>Qty Year</t>
  </si>
  <si>
    <t>Avg Month</t>
  </si>
  <si>
    <t>Yearly Amt</t>
  </si>
  <si>
    <t>Low</t>
  </si>
  <si>
    <t>High</t>
  </si>
  <si>
    <t>ZBA transfers</t>
  </si>
  <si>
    <t>Wires out</t>
  </si>
  <si>
    <t>Wires in (Student funds, some overseas)</t>
  </si>
  <si>
    <t>ACH remittances money receieved</t>
  </si>
  <si>
    <t>Commercial deposits</t>
  </si>
  <si>
    <t>ACH debits money out via ACH</t>
  </si>
  <si>
    <t>Bank prepared deposits (credit card)</t>
  </si>
  <si>
    <t>Transactions/Quantity</t>
  </si>
  <si>
    <t>Transactions/Amount</t>
  </si>
  <si>
    <t>Transactions/Range</t>
  </si>
  <si>
    <t>Credit Card Detail</t>
  </si>
  <si>
    <t>Credit Card Credits</t>
  </si>
  <si>
    <t>Payroll ACH</t>
  </si>
  <si>
    <t>Payroll - Check</t>
  </si>
  <si>
    <t>Accounts Payable ACH</t>
  </si>
  <si>
    <t>Accounts Payable - Check</t>
  </si>
  <si>
    <t>Qty Avg/Mo</t>
  </si>
  <si>
    <t>Proposed Fee/Monthly</t>
  </si>
  <si>
    <t>Proposed Transaction Fee</t>
  </si>
  <si>
    <t>Proposed Fee Annually</t>
  </si>
  <si>
    <t>Please detail any additional fees</t>
  </si>
  <si>
    <t>Description</t>
  </si>
  <si>
    <t>Fee</t>
  </si>
  <si>
    <t>Month</t>
  </si>
  <si>
    <t>Year</t>
  </si>
  <si>
    <t>Total Proposed Fees</t>
  </si>
  <si>
    <t>Credit Card Debits*</t>
  </si>
  <si>
    <t>* Visa 52%, MasterCard 17%, Discover 7%, AmEx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</si>
</sst>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/>
    <xf numFmtId="37" fontId="0" fillId="0" borderId="0" xfId="0" applyNumberFormat="1" applyFont="1"/>
    <xf numFmtId="164" fontId="0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0" fillId="0" borderId="5" xfId="0" applyNumberFormat="1" applyFont="1" applyBorder="1"/>
    <xf numFmtId="37" fontId="0" fillId="0" borderId="5" xfId="0" applyNumberFormat="1" applyFont="1" applyBorder="1"/>
    <xf numFmtId="0" fontId="0" fillId="0" borderId="8" xfId="0" applyFont="1" applyBorder="1"/>
    <xf numFmtId="44" fontId="0" fillId="0" borderId="9" xfId="3" applyFont="1" applyBorder="1"/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7" xfId="0" applyFont="1" applyBorder="1"/>
    <xf numFmtId="37" fontId="0" fillId="0" borderId="8" xfId="0" applyNumberFormat="1" applyFont="1" applyBorder="1"/>
    <xf numFmtId="3" fontId="0" fillId="0" borderId="14" xfId="0" applyNumberFormat="1" applyFont="1" applyBorder="1"/>
    <xf numFmtId="37" fontId="0" fillId="0" borderId="14" xfId="0" applyNumberFormat="1" applyFont="1" applyBorder="1"/>
    <xf numFmtId="164" fontId="0" fillId="0" borderId="15" xfId="1" applyNumberFormat="1" applyFont="1" applyBorder="1"/>
    <xf numFmtId="0" fontId="0" fillId="0" borderId="15" xfId="0" applyFont="1" applyBorder="1"/>
    <xf numFmtId="164" fontId="0" fillId="0" borderId="11" xfId="1" applyNumberFormat="1" applyFont="1" applyBorder="1"/>
    <xf numFmtId="0" fontId="2" fillId="0" borderId="16" xfId="0" applyFont="1" applyBorder="1"/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2" xfId="0" applyFont="1" applyBorder="1"/>
    <xf numFmtId="0" fontId="0" fillId="0" borderId="10" xfId="0" applyFont="1" applyBorder="1"/>
    <xf numFmtId="0" fontId="0" fillId="0" borderId="3" xfId="0" applyFont="1" applyBorder="1"/>
    <xf numFmtId="0" fontId="2" fillId="0" borderId="2" xfId="0" applyFont="1" applyBorder="1" applyAlignment="1">
      <alignment horizontal="left"/>
    </xf>
    <xf numFmtId="0" fontId="2" fillId="0" borderId="10" xfId="0" applyFont="1" applyBorder="1"/>
    <xf numFmtId="0" fontId="2" fillId="0" borderId="3" xfId="0" applyFont="1" applyBorder="1" applyAlignment="1">
      <alignment horizontal="left"/>
    </xf>
    <xf numFmtId="0" fontId="0" fillId="0" borderId="18" xfId="0" applyFont="1" applyBorder="1"/>
    <xf numFmtId="0" fontId="0" fillId="0" borderId="1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6" xfId="0" applyFont="1" applyBorder="1"/>
    <xf numFmtId="0" fontId="0" fillId="0" borderId="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43" fontId="0" fillId="0" borderId="15" xfId="1" applyFont="1" applyBorder="1"/>
    <xf numFmtId="43" fontId="0" fillId="0" borderId="4" xfId="1" applyFont="1" applyBorder="1"/>
    <xf numFmtId="43" fontId="0" fillId="0" borderId="8" xfId="1" applyFont="1" applyBorder="1"/>
    <xf numFmtId="43" fontId="0" fillId="0" borderId="14" xfId="1" applyFont="1" applyBorder="1"/>
    <xf numFmtId="0" fontId="0" fillId="0" borderId="0" xfId="0" applyFont="1" applyFill="1" applyBorder="1"/>
    <xf numFmtId="164" fontId="0" fillId="0" borderId="5" xfId="1" applyNumberFormat="1" applyFont="1" applyBorder="1"/>
    <xf numFmtId="0" fontId="6" fillId="0" borderId="17" xfId="0" applyFont="1" applyBorder="1"/>
    <xf numFmtId="0" fontId="6" fillId="0" borderId="13" xfId="0" applyFont="1" applyBorder="1"/>
    <xf numFmtId="43" fontId="0" fillId="0" borderId="0" xfId="1" applyFont="1"/>
    <xf numFmtId="43" fontId="0" fillId="0" borderId="17" xfId="1" applyFont="1" applyBorder="1"/>
    <xf numFmtId="43" fontId="0" fillId="0" borderId="5" xfId="1" applyFont="1" applyBorder="1"/>
    <xf numFmtId="43" fontId="0" fillId="0" borderId="13" xfId="1" applyFont="1" applyBorder="1"/>
    <xf numFmtId="43" fontId="0" fillId="0" borderId="9" xfId="1" applyFont="1" applyBorder="1"/>
    <xf numFmtId="43" fontId="0" fillId="0" borderId="25" xfId="1" applyFont="1" applyBorder="1"/>
    <xf numFmtId="44" fontId="0" fillId="0" borderId="20" xfId="3" applyFont="1" applyBorder="1"/>
    <xf numFmtId="43" fontId="0" fillId="0" borderId="0" xfId="1" applyFont="1" applyProtection="1">
      <protection locked="0"/>
    </xf>
    <xf numFmtId="43" fontId="0" fillId="0" borderId="17" xfId="1" applyFont="1" applyFill="1" applyBorder="1" applyProtection="1">
      <protection locked="0"/>
    </xf>
    <xf numFmtId="43" fontId="0" fillId="0" borderId="13" xfId="1" applyFont="1" applyFill="1" applyBorder="1" applyProtection="1">
      <protection locked="0"/>
    </xf>
    <xf numFmtId="43" fontId="0" fillId="0" borderId="24" xfId="1" applyFont="1" applyBorder="1" applyProtection="1">
      <protection locked="0"/>
    </xf>
    <xf numFmtId="43" fontId="0" fillId="0" borderId="7" xfId="1" applyFont="1" applyBorder="1" applyProtection="1">
      <protection locked="0"/>
    </xf>
    <xf numFmtId="43" fontId="0" fillId="0" borderId="11" xfId="1" applyFont="1" applyBorder="1" applyProtection="1">
      <protection locked="0"/>
    </xf>
    <xf numFmtId="43" fontId="0" fillId="0" borderId="12" xfId="1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3" builtinId="4"/>
    <cellStyle name="Normal" xfId="0" builtinId="0"/>
    <cellStyle name="Normal 178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H8" sqref="H8"/>
    </sheetView>
  </sheetViews>
  <sheetFormatPr defaultRowHeight="15" x14ac:dyDescent="0.25"/>
  <cols>
    <col min="1" max="1" width="38.5703125" style="2" customWidth="1"/>
    <col min="2" max="2" width="16" style="2" customWidth="1"/>
    <col min="3" max="3" width="10.140625" style="2" customWidth="1"/>
    <col min="4" max="4" width="15.85546875" style="2" customWidth="1"/>
    <col min="5" max="5" width="14.5703125" style="2" customWidth="1"/>
    <col min="6" max="6" width="11.85546875" style="2" customWidth="1"/>
    <col min="7" max="7" width="18.140625" style="2" customWidth="1"/>
    <col min="8" max="8" width="13.28515625" style="2" customWidth="1"/>
    <col min="9" max="9" width="17.140625" style="2" customWidth="1"/>
    <col min="10" max="10" width="15.85546875" style="2" customWidth="1"/>
    <col min="11" max="16384" width="9.140625" style="2"/>
  </cols>
  <sheetData>
    <row r="1" spans="1:10" s="1" customFormat="1" ht="60.75" customHeight="1" thickBot="1" x14ac:dyDescent="0.3">
      <c r="A1" s="8"/>
      <c r="B1" s="73" t="s">
        <v>14</v>
      </c>
      <c r="C1" s="74"/>
      <c r="D1" s="73" t="s">
        <v>15</v>
      </c>
      <c r="E1" s="74"/>
      <c r="F1" s="73" t="s">
        <v>16</v>
      </c>
      <c r="G1" s="74"/>
      <c r="H1" s="16" t="s">
        <v>25</v>
      </c>
      <c r="I1" s="17" t="s">
        <v>24</v>
      </c>
      <c r="J1" s="18" t="s">
        <v>26</v>
      </c>
    </row>
    <row r="2" spans="1:10" x14ac:dyDescent="0.25">
      <c r="A2" s="27" t="s">
        <v>0</v>
      </c>
      <c r="B2" s="7" t="s">
        <v>23</v>
      </c>
      <c r="C2" s="11" t="s">
        <v>2</v>
      </c>
      <c r="D2" s="7" t="s">
        <v>3</v>
      </c>
      <c r="E2" s="11" t="s">
        <v>4</v>
      </c>
      <c r="F2" s="7" t="s">
        <v>5</v>
      </c>
      <c r="G2" s="11" t="s">
        <v>6</v>
      </c>
      <c r="H2" s="60"/>
      <c r="I2" s="53"/>
      <c r="J2" s="46"/>
    </row>
    <row r="3" spans="1:10" x14ac:dyDescent="0.25">
      <c r="A3" s="51" t="s">
        <v>7</v>
      </c>
      <c r="B3" s="4">
        <v>47</v>
      </c>
      <c r="C3" s="12">
        <v>568</v>
      </c>
      <c r="D3" s="4">
        <v>9574450.4891666677</v>
      </c>
      <c r="E3" s="13">
        <v>114893405.87</v>
      </c>
      <c r="F3" s="4">
        <v>100</v>
      </c>
      <c r="G3" s="13">
        <v>2242762.41</v>
      </c>
      <c r="H3" s="61">
        <v>0</v>
      </c>
      <c r="I3" s="54">
        <f>H3*B3</f>
        <v>0</v>
      </c>
      <c r="J3" s="55">
        <f>H3*C3</f>
        <v>0</v>
      </c>
    </row>
    <row r="4" spans="1:10" x14ac:dyDescent="0.25">
      <c r="A4" s="51" t="s">
        <v>8</v>
      </c>
      <c r="B4" s="4">
        <v>23</v>
      </c>
      <c r="C4" s="12">
        <v>275</v>
      </c>
      <c r="D4" s="4">
        <v>8845632.8758333344</v>
      </c>
      <c r="E4" s="13">
        <v>106147594.51000001</v>
      </c>
      <c r="F4" s="4">
        <v>498.02</v>
      </c>
      <c r="G4" s="13">
        <v>25728133.16</v>
      </c>
      <c r="H4" s="61">
        <v>0</v>
      </c>
      <c r="I4" s="54">
        <f t="shared" ref="I4:I13" si="0">H4*B4</f>
        <v>0</v>
      </c>
      <c r="J4" s="55">
        <f t="shared" ref="J4:J13" si="1">H4*C4</f>
        <v>0</v>
      </c>
    </row>
    <row r="5" spans="1:10" x14ac:dyDescent="0.25">
      <c r="A5" s="51" t="s">
        <v>9</v>
      </c>
      <c r="B5" s="4">
        <v>1</v>
      </c>
      <c r="C5" s="12">
        <v>9</v>
      </c>
      <c r="D5" s="4">
        <v>135291.56583333333</v>
      </c>
      <c r="E5" s="13">
        <v>1623498.79</v>
      </c>
      <c r="F5" s="4">
        <v>1077.75</v>
      </c>
      <c r="G5" s="13">
        <v>6552.01</v>
      </c>
      <c r="H5" s="61">
        <v>0</v>
      </c>
      <c r="I5" s="54">
        <f t="shared" si="0"/>
        <v>0</v>
      </c>
      <c r="J5" s="55">
        <f t="shared" si="1"/>
        <v>0</v>
      </c>
    </row>
    <row r="6" spans="1:10" x14ac:dyDescent="0.25">
      <c r="A6" s="51" t="s">
        <v>10</v>
      </c>
      <c r="B6" s="4">
        <v>398</v>
      </c>
      <c r="C6" s="12">
        <v>4775</v>
      </c>
      <c r="D6" s="4">
        <v>18481184.193333331</v>
      </c>
      <c r="E6" s="13">
        <v>221774210.31999999</v>
      </c>
      <c r="F6" s="4">
        <v>1.71</v>
      </c>
      <c r="G6" s="13">
        <v>18151103</v>
      </c>
      <c r="H6" s="61">
        <v>0</v>
      </c>
      <c r="I6" s="54">
        <f t="shared" si="0"/>
        <v>0</v>
      </c>
      <c r="J6" s="55">
        <f t="shared" si="1"/>
        <v>0</v>
      </c>
    </row>
    <row r="7" spans="1:10" x14ac:dyDescent="0.25">
      <c r="A7" s="51" t="s">
        <v>11</v>
      </c>
      <c r="B7" s="4">
        <v>228</v>
      </c>
      <c r="C7" s="12">
        <v>2730</v>
      </c>
      <c r="D7" s="4">
        <v>2677802.7041666666</v>
      </c>
      <c r="E7" s="13">
        <v>32133632.449999999</v>
      </c>
      <c r="F7" s="4">
        <v>0.3</v>
      </c>
      <c r="G7" s="13">
        <v>458516.27</v>
      </c>
      <c r="H7" s="61">
        <v>0</v>
      </c>
      <c r="I7" s="54">
        <f t="shared" si="0"/>
        <v>0</v>
      </c>
      <c r="J7" s="55">
        <f t="shared" si="1"/>
        <v>0</v>
      </c>
    </row>
    <row r="8" spans="1:10" x14ac:dyDescent="0.25">
      <c r="A8" s="51" t="s">
        <v>12</v>
      </c>
      <c r="B8" s="4">
        <v>32</v>
      </c>
      <c r="C8" s="12">
        <v>385</v>
      </c>
      <c r="D8" s="4">
        <v>1665504.0133333334</v>
      </c>
      <c r="E8" s="13">
        <v>19986048.16</v>
      </c>
      <c r="F8" s="4">
        <v>5</v>
      </c>
      <c r="G8" s="13">
        <v>827818.79</v>
      </c>
      <c r="H8" s="61">
        <v>0</v>
      </c>
      <c r="I8" s="54">
        <f t="shared" si="0"/>
        <v>0</v>
      </c>
      <c r="J8" s="55">
        <f t="shared" si="1"/>
        <v>0</v>
      </c>
    </row>
    <row r="9" spans="1:10" x14ac:dyDescent="0.25">
      <c r="A9" s="51" t="s">
        <v>13</v>
      </c>
      <c r="B9" s="5">
        <v>237</v>
      </c>
      <c r="C9" s="50">
        <v>2839</v>
      </c>
      <c r="D9" s="5">
        <v>1915192.5266666666</v>
      </c>
      <c r="E9" s="50">
        <v>22982310.32</v>
      </c>
      <c r="F9" s="4">
        <v>5</v>
      </c>
      <c r="G9" s="13">
        <v>665355.03</v>
      </c>
      <c r="H9" s="61">
        <v>0</v>
      </c>
      <c r="I9" s="54">
        <f t="shared" si="0"/>
        <v>0</v>
      </c>
      <c r="J9" s="55">
        <f t="shared" si="1"/>
        <v>0</v>
      </c>
    </row>
    <row r="10" spans="1:10" x14ac:dyDescent="0.25">
      <c r="A10" s="51" t="s">
        <v>19</v>
      </c>
      <c r="B10" s="5">
        <v>4702</v>
      </c>
      <c r="C10" s="50">
        <v>56429</v>
      </c>
      <c r="D10" s="5">
        <f>(E10/12)-D11</f>
        <v>5499490.333333333</v>
      </c>
      <c r="E10" s="50">
        <f>67077244-E11</f>
        <v>66535564</v>
      </c>
      <c r="F10" s="4"/>
      <c r="G10" s="13"/>
      <c r="H10" s="61">
        <v>0</v>
      </c>
      <c r="I10" s="54">
        <f t="shared" si="0"/>
        <v>0</v>
      </c>
      <c r="J10" s="55">
        <f t="shared" si="1"/>
        <v>0</v>
      </c>
    </row>
    <row r="11" spans="1:10" x14ac:dyDescent="0.25">
      <c r="A11" s="51" t="s">
        <v>20</v>
      </c>
      <c r="B11" s="4">
        <v>122</v>
      </c>
      <c r="C11" s="12">
        <f>B11*12</f>
        <v>1464</v>
      </c>
      <c r="D11" s="4">
        <f>B11*370</f>
        <v>45140</v>
      </c>
      <c r="E11" s="13">
        <f>C11*370</f>
        <v>541680</v>
      </c>
      <c r="F11" s="4"/>
      <c r="G11" s="13"/>
      <c r="H11" s="61">
        <v>0</v>
      </c>
      <c r="I11" s="54">
        <f t="shared" si="0"/>
        <v>0</v>
      </c>
      <c r="J11" s="55">
        <f t="shared" si="1"/>
        <v>0</v>
      </c>
    </row>
    <row r="12" spans="1:10" x14ac:dyDescent="0.25">
      <c r="A12" s="51" t="s">
        <v>21</v>
      </c>
      <c r="B12" s="4">
        <v>51</v>
      </c>
      <c r="C12" s="12">
        <v>611</v>
      </c>
      <c r="D12" s="4">
        <f>E12/12</f>
        <v>46330.130000000005</v>
      </c>
      <c r="E12" s="13">
        <v>555961.56000000006</v>
      </c>
      <c r="F12" s="4"/>
      <c r="G12" s="13"/>
      <c r="H12" s="62">
        <v>0</v>
      </c>
      <c r="I12" s="56">
        <f t="shared" si="0"/>
        <v>0</v>
      </c>
      <c r="J12" s="48">
        <f t="shared" si="1"/>
        <v>0</v>
      </c>
    </row>
    <row r="13" spans="1:10" x14ac:dyDescent="0.25">
      <c r="A13" s="52" t="s">
        <v>22</v>
      </c>
      <c r="B13" s="21">
        <v>1142</v>
      </c>
      <c r="C13" s="22">
        <v>13703</v>
      </c>
      <c r="D13" s="21">
        <f>E13/12</f>
        <v>7277309.5133333327</v>
      </c>
      <c r="E13" s="23">
        <f>86338050.61+989663.55</f>
        <v>87327714.159999996</v>
      </c>
      <c r="F13" s="21"/>
      <c r="G13" s="23"/>
      <c r="H13" s="62">
        <v>0</v>
      </c>
      <c r="I13" s="56">
        <f t="shared" si="0"/>
        <v>0</v>
      </c>
      <c r="J13" s="48">
        <f t="shared" si="1"/>
        <v>0</v>
      </c>
    </row>
    <row r="14" spans="1:10" ht="15.75" thickBot="1" x14ac:dyDescent="0.3">
      <c r="H14" s="53"/>
      <c r="I14" s="57">
        <f>SUM(I3:I13)</f>
        <v>0</v>
      </c>
      <c r="J14" s="57">
        <f>SUM(J3:J13)</f>
        <v>0</v>
      </c>
    </row>
    <row r="15" spans="1:10" ht="15.75" thickTop="1" x14ac:dyDescent="0.25">
      <c r="A15" s="6"/>
    </row>
    <row r="16" spans="1:10" x14ac:dyDescent="0.25">
      <c r="B16" s="7"/>
      <c r="C16" s="7"/>
    </row>
    <row r="17" spans="1:10" x14ac:dyDescent="0.25">
      <c r="A17" s="3"/>
      <c r="B17" s="5"/>
      <c r="C17" s="5"/>
    </row>
    <row r="18" spans="1:10" x14ac:dyDescent="0.25">
      <c r="B18" s="5"/>
      <c r="C18" s="5"/>
    </row>
    <row r="21" spans="1:10" ht="15.75" thickBot="1" x14ac:dyDescent="0.3">
      <c r="A21" s="1" t="s">
        <v>17</v>
      </c>
    </row>
    <row r="22" spans="1:10" ht="45.75" thickBot="1" x14ac:dyDescent="0.3">
      <c r="B22" s="9" t="s">
        <v>1</v>
      </c>
      <c r="C22" s="19" t="s">
        <v>2</v>
      </c>
      <c r="D22" s="19" t="s">
        <v>3</v>
      </c>
      <c r="E22" s="10" t="s">
        <v>4</v>
      </c>
      <c r="H22" s="16" t="s">
        <v>25</v>
      </c>
      <c r="I22" s="17" t="s">
        <v>24</v>
      </c>
      <c r="J22" s="18" t="s">
        <v>26</v>
      </c>
    </row>
    <row r="23" spans="1:10" x14ac:dyDescent="0.25">
      <c r="A23" s="2" t="s">
        <v>33</v>
      </c>
      <c r="B23" s="26">
        <v>6947</v>
      </c>
      <c r="C23" s="24">
        <v>27787</v>
      </c>
      <c r="D23" s="45">
        <v>2427314.92</v>
      </c>
      <c r="E23" s="46">
        <v>29127779</v>
      </c>
      <c r="H23" s="63">
        <v>0</v>
      </c>
      <c r="I23" s="58">
        <f t="shared" ref="I23:I24" si="2">H23*B23</f>
        <v>0</v>
      </c>
      <c r="J23" s="47">
        <f t="shared" ref="J23:J24" si="3">H23*C23</f>
        <v>0</v>
      </c>
    </row>
    <row r="24" spans="1:10" x14ac:dyDescent="0.25">
      <c r="A24" s="2" t="s">
        <v>18</v>
      </c>
      <c r="B24" s="20">
        <v>34</v>
      </c>
      <c r="C24" s="14">
        <v>137</v>
      </c>
      <c r="D24" s="47">
        <v>11350.2</v>
      </c>
      <c r="E24" s="48">
        <v>136202.4</v>
      </c>
      <c r="H24" s="64">
        <v>0</v>
      </c>
      <c r="I24" s="48">
        <f t="shared" si="2"/>
        <v>0</v>
      </c>
      <c r="J24" s="47">
        <f t="shared" si="3"/>
        <v>0</v>
      </c>
    </row>
    <row r="25" spans="1:10" ht="15.75" thickBot="1" x14ac:dyDescent="0.3">
      <c r="A25" s="49" t="s">
        <v>34</v>
      </c>
      <c r="H25" s="53"/>
      <c r="I25" s="57">
        <f>SUM(I23:I24)</f>
        <v>0</v>
      </c>
      <c r="J25" s="57">
        <f>SUM(J23:J24)</f>
        <v>0</v>
      </c>
    </row>
    <row r="26" spans="1:10" ht="15.75" thickTop="1" x14ac:dyDescent="0.25"/>
    <row r="27" spans="1:10" ht="15.75" thickBot="1" x14ac:dyDescent="0.3"/>
    <row r="28" spans="1:10" ht="15.75" thickBot="1" x14ac:dyDescent="0.3">
      <c r="E28" s="31" t="s">
        <v>27</v>
      </c>
      <c r="F28" s="32"/>
      <c r="G28" s="33"/>
    </row>
    <row r="29" spans="1:10" ht="15.75" thickBot="1" x14ac:dyDescent="0.3">
      <c r="E29" s="34" t="s">
        <v>28</v>
      </c>
      <c r="F29" s="35"/>
      <c r="G29" s="36"/>
      <c r="H29" s="28" t="s">
        <v>29</v>
      </c>
      <c r="I29" s="29" t="s">
        <v>30</v>
      </c>
      <c r="J29" s="30" t="s">
        <v>31</v>
      </c>
    </row>
    <row r="30" spans="1:10" x14ac:dyDescent="0.25">
      <c r="E30" s="75"/>
      <c r="F30" s="76"/>
      <c r="G30" s="77"/>
      <c r="H30" s="65">
        <v>0</v>
      </c>
      <c r="I30" s="58">
        <f t="shared" ref="I30:I40" si="4">H30</f>
        <v>0</v>
      </c>
      <c r="J30" s="48">
        <f>I30*12</f>
        <v>0</v>
      </c>
    </row>
    <row r="31" spans="1:10" x14ac:dyDescent="0.25">
      <c r="E31" s="67"/>
      <c r="F31" s="68"/>
      <c r="G31" s="69"/>
      <c r="H31" s="66">
        <v>0</v>
      </c>
      <c r="I31" s="48">
        <f t="shared" si="4"/>
        <v>0</v>
      </c>
      <c r="J31" s="48">
        <f t="shared" ref="J31:J40" si="5">I31*12</f>
        <v>0</v>
      </c>
    </row>
    <row r="32" spans="1:10" x14ac:dyDescent="0.25">
      <c r="E32" s="67"/>
      <c r="F32" s="68"/>
      <c r="G32" s="69"/>
      <c r="H32" s="66">
        <v>0</v>
      </c>
      <c r="I32" s="48">
        <f t="shared" si="4"/>
        <v>0</v>
      </c>
      <c r="J32" s="48">
        <f t="shared" si="5"/>
        <v>0</v>
      </c>
    </row>
    <row r="33" spans="5:10" x14ac:dyDescent="0.25">
      <c r="E33" s="67"/>
      <c r="F33" s="68"/>
      <c r="G33" s="69"/>
      <c r="H33" s="66">
        <v>0</v>
      </c>
      <c r="I33" s="48">
        <f t="shared" si="4"/>
        <v>0</v>
      </c>
      <c r="J33" s="48">
        <f t="shared" si="5"/>
        <v>0</v>
      </c>
    </row>
    <row r="34" spans="5:10" x14ac:dyDescent="0.25">
      <c r="E34" s="67"/>
      <c r="F34" s="68"/>
      <c r="G34" s="69"/>
      <c r="H34" s="66">
        <v>0</v>
      </c>
      <c r="I34" s="48">
        <f t="shared" si="4"/>
        <v>0</v>
      </c>
      <c r="J34" s="48">
        <f t="shared" si="5"/>
        <v>0</v>
      </c>
    </row>
    <row r="35" spans="5:10" x14ac:dyDescent="0.25">
      <c r="E35" s="67"/>
      <c r="F35" s="68"/>
      <c r="G35" s="69"/>
      <c r="H35" s="66">
        <v>0</v>
      </c>
      <c r="I35" s="48">
        <f t="shared" si="4"/>
        <v>0</v>
      </c>
      <c r="J35" s="48">
        <f t="shared" si="5"/>
        <v>0</v>
      </c>
    </row>
    <row r="36" spans="5:10" x14ac:dyDescent="0.25">
      <c r="E36" s="67"/>
      <c r="F36" s="68"/>
      <c r="G36" s="69"/>
      <c r="H36" s="66">
        <v>0</v>
      </c>
      <c r="I36" s="48">
        <f t="shared" si="4"/>
        <v>0</v>
      </c>
      <c r="J36" s="48">
        <f t="shared" si="5"/>
        <v>0</v>
      </c>
    </row>
    <row r="37" spans="5:10" x14ac:dyDescent="0.25">
      <c r="E37" s="67"/>
      <c r="F37" s="68"/>
      <c r="G37" s="69"/>
      <c r="H37" s="66">
        <v>0</v>
      </c>
      <c r="I37" s="48">
        <f t="shared" si="4"/>
        <v>0</v>
      </c>
      <c r="J37" s="48">
        <f t="shared" si="5"/>
        <v>0</v>
      </c>
    </row>
    <row r="38" spans="5:10" x14ac:dyDescent="0.25">
      <c r="E38" s="67"/>
      <c r="F38" s="68"/>
      <c r="G38" s="69"/>
      <c r="H38" s="66">
        <v>0</v>
      </c>
      <c r="I38" s="48">
        <f t="shared" si="4"/>
        <v>0</v>
      </c>
      <c r="J38" s="48">
        <f t="shared" si="5"/>
        <v>0</v>
      </c>
    </row>
    <row r="39" spans="5:10" x14ac:dyDescent="0.25">
      <c r="E39" s="70"/>
      <c r="F39" s="71"/>
      <c r="G39" s="72"/>
      <c r="H39" s="66">
        <v>0</v>
      </c>
      <c r="I39" s="48">
        <f t="shared" si="4"/>
        <v>0</v>
      </c>
      <c r="J39" s="48">
        <f t="shared" si="5"/>
        <v>0</v>
      </c>
    </row>
    <row r="40" spans="5:10" x14ac:dyDescent="0.25">
      <c r="E40" s="70"/>
      <c r="F40" s="71"/>
      <c r="G40" s="72"/>
      <c r="H40" s="64">
        <v>0</v>
      </c>
      <c r="I40" s="48">
        <f t="shared" si="4"/>
        <v>0</v>
      </c>
      <c r="J40" s="48">
        <f t="shared" si="5"/>
        <v>0</v>
      </c>
    </row>
    <row r="41" spans="5:10" ht="15.75" thickBot="1" x14ac:dyDescent="0.3">
      <c r="H41" s="53"/>
      <c r="I41" s="57">
        <f>SUM(I30:I40)</f>
        <v>0</v>
      </c>
      <c r="J41" s="57">
        <f>SUM(J30:J40)</f>
        <v>0</v>
      </c>
    </row>
    <row r="42" spans="5:10" ht="15.75" thickTop="1" x14ac:dyDescent="0.25"/>
    <row r="44" spans="5:10" ht="15.75" thickBot="1" x14ac:dyDescent="0.3"/>
    <row r="45" spans="5:10" x14ac:dyDescent="0.25">
      <c r="E45" s="37"/>
      <c r="F45" s="25"/>
      <c r="G45" s="25"/>
      <c r="H45" s="25"/>
      <c r="I45" s="38" t="s">
        <v>30</v>
      </c>
      <c r="J45" s="39" t="s">
        <v>31</v>
      </c>
    </row>
    <row r="46" spans="5:10" ht="15.75" thickBot="1" x14ac:dyDescent="0.3">
      <c r="E46" s="40" t="s">
        <v>32</v>
      </c>
      <c r="F46" s="41"/>
      <c r="G46" s="41"/>
      <c r="H46" s="41"/>
      <c r="I46" s="15">
        <f>I41+I25+I14</f>
        <v>0</v>
      </c>
      <c r="J46" s="59">
        <f>J41+J25+J14</f>
        <v>0</v>
      </c>
    </row>
    <row r="47" spans="5:10" ht="16.5" thickTop="1" thickBot="1" x14ac:dyDescent="0.3">
      <c r="E47" s="42"/>
      <c r="F47" s="43"/>
      <c r="G47" s="43"/>
      <c r="H47" s="43"/>
      <c r="I47" s="43"/>
      <c r="J47" s="44"/>
    </row>
  </sheetData>
  <sheetProtection sheet="1" objects="1" scenarios="1"/>
  <mergeCells count="14">
    <mergeCell ref="B1:C1"/>
    <mergeCell ref="D1:E1"/>
    <mergeCell ref="F1:G1"/>
    <mergeCell ref="E30:G30"/>
    <mergeCell ref="E31:G31"/>
    <mergeCell ref="E37:G37"/>
    <mergeCell ref="E38:G38"/>
    <mergeCell ref="E39:G39"/>
    <mergeCell ref="E40:G40"/>
    <mergeCell ref="E32:G32"/>
    <mergeCell ref="E33:G33"/>
    <mergeCell ref="E34:G34"/>
    <mergeCell ref="E35:G35"/>
    <mergeCell ref="E36:G36"/>
  </mergeCells>
  <pageMargins left="0.7" right="0.7" top="0.75" bottom="0.75" header="0.3" footer="0.3"/>
  <pageSetup scale="65" orientation="landscape" r:id="rId1"/>
  <headerFooter>
    <oddHeader>&amp;LAttachment 6&amp;CProposed Fee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Russell</dc:creator>
  <cp:lastModifiedBy>Thomas Russell</cp:lastModifiedBy>
  <cp:lastPrinted>2019-11-14T14:25:08Z</cp:lastPrinted>
  <dcterms:created xsi:type="dcterms:W3CDTF">2019-11-08T13:25:40Z</dcterms:created>
  <dcterms:modified xsi:type="dcterms:W3CDTF">2019-12-06T15:13:31Z</dcterms:modified>
</cp:coreProperties>
</file>