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oyd.Joe\Desktop\CCIT Assessment Report\"/>
    </mc:Choice>
  </mc:AlternateContent>
  <bookViews>
    <workbookView xWindow="0" yWindow="0" windowWidth="24000" windowHeight="8835" activeTab="6"/>
  </bookViews>
  <sheets>
    <sheet name="Data Tables" sheetId="9" r:id="rId1"/>
    <sheet name="Fall 2014 Scores" sheetId="3" r:id="rId2"/>
    <sheet name="Spring 2015 Scores" sheetId="4" r:id="rId3"/>
    <sheet name="Fall 2015 Scores" sheetId="5" r:id="rId4"/>
    <sheet name="Spring 2016 Scores" sheetId="6" r:id="rId5"/>
    <sheet name="2014-15" sheetId="7" r:id="rId6"/>
    <sheet name="2015-16" sheetId="8" r:id="rId7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X17" i="7" l="1"/>
  <c r="BY17" i="7"/>
  <c r="BX16" i="7"/>
  <c r="BY16" i="7"/>
  <c r="BV9" i="7"/>
  <c r="BT16" i="7"/>
  <c r="BW9" i="7"/>
  <c r="BV3" i="7"/>
  <c r="BT15" i="7"/>
  <c r="BW3" i="7"/>
  <c r="DM19" i="8"/>
  <c r="DM20" i="8"/>
  <c r="DL20" i="8"/>
  <c r="DL19" i="8"/>
  <c r="DK9" i="8"/>
  <c r="DK3" i="8"/>
  <c r="DI20" i="8"/>
  <c r="DI19" i="8"/>
  <c r="DJ9" i="8"/>
  <c r="DJ3" i="8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B12" i="6"/>
  <c r="BI5" i="6"/>
  <c r="BH5" i="6"/>
  <c r="BG5" i="6"/>
  <c r="BF5" i="6"/>
  <c r="BE5" i="6"/>
  <c r="BD5" i="6"/>
  <c r="BC5" i="6"/>
  <c r="BB5" i="6"/>
  <c r="BA5" i="6"/>
  <c r="AZ5" i="6"/>
  <c r="AY5" i="6"/>
  <c r="AX5" i="6"/>
  <c r="AW5" i="6"/>
  <c r="AV5" i="6"/>
  <c r="AU5" i="6"/>
  <c r="AT5" i="6"/>
  <c r="AS5" i="6"/>
  <c r="AR5" i="6"/>
  <c r="AQ5" i="6"/>
  <c r="AP5" i="6"/>
  <c r="AO5" i="6"/>
  <c r="AN5" i="6"/>
  <c r="AM5" i="6"/>
  <c r="AL5" i="6"/>
  <c r="AK5" i="6"/>
  <c r="AJ5" i="6"/>
  <c r="AI5" i="6"/>
  <c r="AH5" i="6"/>
  <c r="AG5" i="6"/>
  <c r="AF5" i="6"/>
  <c r="AE5" i="6"/>
  <c r="AD5" i="6"/>
  <c r="AC5" i="6"/>
  <c r="AB5" i="6"/>
  <c r="AA5" i="6"/>
  <c r="Z5" i="6"/>
  <c r="Y5" i="6"/>
  <c r="X5" i="6"/>
  <c r="W5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D5" i="6"/>
  <c r="C5" i="6"/>
  <c r="B5" i="6"/>
  <c r="BA10" i="5"/>
  <c r="BA11" i="5"/>
  <c r="AZ10" i="5"/>
  <c r="AZ11" i="5"/>
  <c r="AY10" i="5"/>
  <c r="AY11" i="5"/>
  <c r="AX10" i="5"/>
  <c r="AX11" i="5"/>
  <c r="AW10" i="5"/>
  <c r="AW11" i="5"/>
  <c r="AV10" i="5"/>
  <c r="AV11" i="5"/>
  <c r="AU10" i="5"/>
  <c r="AU11" i="5"/>
  <c r="AT10" i="5"/>
  <c r="AT11" i="5"/>
  <c r="AS10" i="5"/>
  <c r="AS11" i="5"/>
  <c r="AR10" i="5"/>
  <c r="AR11" i="5"/>
  <c r="AQ10" i="5"/>
  <c r="AQ11" i="5"/>
  <c r="AP10" i="5"/>
  <c r="AP11" i="5"/>
  <c r="AO10" i="5"/>
  <c r="AO11" i="5"/>
  <c r="AN10" i="5"/>
  <c r="AN11" i="5"/>
  <c r="AM10" i="5"/>
  <c r="AM11" i="5"/>
  <c r="AL10" i="5"/>
  <c r="AL11" i="5"/>
  <c r="AK10" i="5"/>
  <c r="AK11" i="5"/>
  <c r="AJ10" i="5"/>
  <c r="AJ11" i="5"/>
  <c r="AI10" i="5"/>
  <c r="AI11" i="5"/>
  <c r="AH10" i="5"/>
  <c r="AH11" i="5"/>
  <c r="AG10" i="5"/>
  <c r="AG11" i="5"/>
  <c r="AF10" i="5"/>
  <c r="AF11" i="5"/>
  <c r="AE10" i="5"/>
  <c r="AE11" i="5"/>
  <c r="AD10" i="5"/>
  <c r="AD11" i="5"/>
  <c r="AC10" i="5"/>
  <c r="AC11" i="5"/>
  <c r="AB10" i="5"/>
  <c r="AB11" i="5"/>
  <c r="AA10" i="5"/>
  <c r="AA11" i="5"/>
  <c r="Z10" i="5"/>
  <c r="Z11" i="5"/>
  <c r="Y10" i="5"/>
  <c r="Y11" i="5"/>
  <c r="X10" i="5"/>
  <c r="X11" i="5"/>
  <c r="W10" i="5"/>
  <c r="W11" i="5"/>
  <c r="V10" i="5"/>
  <c r="V11" i="5"/>
  <c r="U10" i="5"/>
  <c r="U11" i="5"/>
  <c r="T10" i="5"/>
  <c r="T11" i="5"/>
  <c r="S10" i="5"/>
  <c r="S11" i="5"/>
  <c r="R10" i="5"/>
  <c r="R11" i="5"/>
  <c r="Q10" i="5"/>
  <c r="Q11" i="5"/>
  <c r="P10" i="5"/>
  <c r="P11" i="5"/>
  <c r="O10" i="5"/>
  <c r="O11" i="5"/>
  <c r="N10" i="5"/>
  <c r="N11" i="5"/>
  <c r="M10" i="5"/>
  <c r="M11" i="5"/>
  <c r="L10" i="5"/>
  <c r="L11" i="5"/>
  <c r="K10" i="5"/>
  <c r="K11" i="5"/>
  <c r="J10" i="5"/>
  <c r="J11" i="5"/>
  <c r="I10" i="5"/>
  <c r="I11" i="5"/>
  <c r="H10" i="5"/>
  <c r="H11" i="5"/>
  <c r="G10" i="5"/>
  <c r="G11" i="5"/>
  <c r="F10" i="5"/>
  <c r="F11" i="5"/>
  <c r="E10" i="5"/>
  <c r="E11" i="5"/>
  <c r="D10" i="5"/>
  <c r="D11" i="5"/>
  <c r="C10" i="5"/>
  <c r="C11" i="5"/>
  <c r="B10" i="5"/>
  <c r="B11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B5" i="5"/>
  <c r="BA4" i="5"/>
  <c r="BA5" i="5"/>
  <c r="AZ4" i="5"/>
  <c r="AZ5" i="5"/>
  <c r="AY4" i="5"/>
  <c r="AY5" i="5"/>
  <c r="AX4" i="5"/>
  <c r="AX5" i="5"/>
  <c r="AW4" i="5"/>
  <c r="AW5" i="5"/>
  <c r="AV4" i="5"/>
  <c r="AV5" i="5"/>
  <c r="AU4" i="5"/>
  <c r="AU5" i="5"/>
  <c r="AT4" i="5"/>
  <c r="AT5" i="5"/>
  <c r="AS4" i="5"/>
  <c r="AS5" i="5"/>
  <c r="AR4" i="5"/>
  <c r="AR5" i="5"/>
  <c r="AQ4" i="5"/>
  <c r="AQ5" i="5"/>
  <c r="AP4" i="5"/>
  <c r="AP5" i="5"/>
  <c r="AO4" i="5"/>
  <c r="AO5" i="5"/>
  <c r="AN4" i="5"/>
  <c r="AN5" i="5"/>
  <c r="AM4" i="5"/>
  <c r="AM5" i="5"/>
  <c r="AL4" i="5"/>
  <c r="AL5" i="5"/>
  <c r="AK4" i="5"/>
  <c r="AK5" i="5"/>
  <c r="AJ4" i="5"/>
  <c r="AJ5" i="5"/>
  <c r="AI4" i="5"/>
  <c r="AI5" i="5"/>
  <c r="AH4" i="5"/>
  <c r="AH5" i="5"/>
  <c r="AG4" i="5"/>
  <c r="AG5" i="5"/>
  <c r="AF4" i="5"/>
  <c r="AF5" i="5"/>
  <c r="AE4" i="5"/>
  <c r="AE5" i="5"/>
  <c r="AD4" i="5"/>
  <c r="AD5" i="5"/>
  <c r="AC4" i="5"/>
  <c r="AC5" i="5"/>
  <c r="AB4" i="5"/>
  <c r="AB5" i="5"/>
  <c r="AA4" i="5"/>
  <c r="AA5" i="5"/>
  <c r="Z4" i="5"/>
  <c r="Z5" i="5"/>
  <c r="Y4" i="5"/>
  <c r="Y5" i="5"/>
  <c r="X4" i="5"/>
  <c r="X5" i="5"/>
  <c r="W4" i="5"/>
  <c r="W5" i="5"/>
  <c r="V4" i="5"/>
  <c r="V5" i="5"/>
  <c r="U4" i="5"/>
  <c r="U5" i="5"/>
  <c r="T4" i="5"/>
  <c r="T5" i="5"/>
  <c r="S4" i="5"/>
  <c r="S5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C4" i="5"/>
  <c r="B4" i="5"/>
  <c r="AK10" i="4"/>
  <c r="AK11" i="4"/>
  <c r="AJ10" i="4"/>
  <c r="AJ11" i="4"/>
  <c r="AI10" i="4"/>
  <c r="AI11" i="4"/>
  <c r="AH10" i="4"/>
  <c r="AH11" i="4"/>
  <c r="AG10" i="4"/>
  <c r="AG11" i="4"/>
  <c r="AF10" i="4"/>
  <c r="AF11" i="4"/>
  <c r="AE10" i="4"/>
  <c r="AE11" i="4"/>
  <c r="AD10" i="4"/>
  <c r="AD11" i="4"/>
  <c r="AC10" i="4"/>
  <c r="AC11" i="4"/>
  <c r="AB10" i="4"/>
  <c r="AB11" i="4"/>
  <c r="AA10" i="4"/>
  <c r="AA11" i="4"/>
  <c r="Z10" i="4"/>
  <c r="Z11" i="4"/>
  <c r="Y10" i="4"/>
  <c r="Y11" i="4"/>
  <c r="X10" i="4"/>
  <c r="X11" i="4"/>
  <c r="W10" i="4"/>
  <c r="W11" i="4"/>
  <c r="V10" i="4"/>
  <c r="V11" i="4"/>
  <c r="U10" i="4"/>
  <c r="U11" i="4"/>
  <c r="T10" i="4"/>
  <c r="T11" i="4"/>
  <c r="S10" i="4"/>
  <c r="S11" i="4"/>
  <c r="R10" i="4"/>
  <c r="R11" i="4"/>
  <c r="Q10" i="4"/>
  <c r="Q11" i="4"/>
  <c r="P10" i="4"/>
  <c r="P11" i="4"/>
  <c r="O10" i="4"/>
  <c r="O11" i="4"/>
  <c r="N10" i="4"/>
  <c r="N11" i="4"/>
  <c r="M10" i="4"/>
  <c r="M11" i="4"/>
  <c r="L10" i="4"/>
  <c r="L11" i="4"/>
  <c r="K10" i="4"/>
  <c r="K11" i="4"/>
  <c r="J10" i="4"/>
  <c r="J11" i="4"/>
  <c r="I10" i="4"/>
  <c r="I11" i="4"/>
  <c r="H10" i="4"/>
  <c r="H11" i="4"/>
  <c r="G10" i="4"/>
  <c r="G11" i="4"/>
  <c r="F10" i="4"/>
  <c r="F11" i="4"/>
  <c r="E10" i="4"/>
  <c r="E11" i="4"/>
  <c r="D10" i="4"/>
  <c r="D11" i="4"/>
  <c r="C10" i="4"/>
  <c r="C11" i="4"/>
  <c r="B10" i="4"/>
  <c r="B11" i="4"/>
  <c r="S5" i="4"/>
  <c r="R5" i="4"/>
  <c r="Q5" i="4"/>
  <c r="P5" i="4"/>
  <c r="O5" i="4"/>
  <c r="N5" i="4"/>
  <c r="M5" i="4"/>
  <c r="L5" i="4"/>
  <c r="K5" i="4"/>
  <c r="J5" i="4"/>
  <c r="I5" i="4"/>
  <c r="H5" i="4"/>
  <c r="G5" i="4"/>
  <c r="F5" i="4"/>
  <c r="E5" i="4"/>
  <c r="D5" i="4"/>
  <c r="C5" i="4"/>
  <c r="B5" i="4"/>
  <c r="AK4" i="4"/>
  <c r="AK5" i="4"/>
  <c r="AJ4" i="4"/>
  <c r="AJ5" i="4"/>
  <c r="AI4" i="4"/>
  <c r="AI5" i="4"/>
  <c r="AH4" i="4"/>
  <c r="AH5" i="4"/>
  <c r="AG4" i="4"/>
  <c r="AG5" i="4"/>
  <c r="AF4" i="4"/>
  <c r="AF5" i="4"/>
  <c r="AE4" i="4"/>
  <c r="AE5" i="4"/>
  <c r="AD4" i="4"/>
  <c r="AD5" i="4"/>
  <c r="AC4" i="4"/>
  <c r="AC5" i="4"/>
  <c r="AB4" i="4"/>
  <c r="AB5" i="4"/>
  <c r="AA4" i="4"/>
  <c r="AA5" i="4"/>
  <c r="Z4" i="4"/>
  <c r="Z5" i="4"/>
  <c r="Y4" i="4"/>
  <c r="Y5" i="4"/>
  <c r="X4" i="4"/>
  <c r="X5" i="4"/>
  <c r="W4" i="4"/>
  <c r="W5" i="4"/>
  <c r="V4" i="4"/>
  <c r="V5" i="4"/>
  <c r="U4" i="4"/>
  <c r="U5" i="4"/>
  <c r="T4" i="4"/>
  <c r="T5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C4" i="4"/>
  <c r="B4" i="4"/>
  <c r="AI11" i="3"/>
  <c r="AH11" i="3"/>
  <c r="AG11" i="3"/>
  <c r="AE11" i="3"/>
  <c r="AD11" i="3"/>
  <c r="AC11" i="3"/>
  <c r="AA11" i="3"/>
  <c r="Z11" i="3"/>
  <c r="Y11" i="3"/>
  <c r="W11" i="3"/>
  <c r="V11" i="3"/>
  <c r="U11" i="3"/>
  <c r="S11" i="3"/>
  <c r="R11" i="3"/>
  <c r="Q11" i="3"/>
  <c r="O11" i="3"/>
  <c r="N11" i="3"/>
  <c r="M11" i="3"/>
  <c r="K11" i="3"/>
  <c r="J11" i="3"/>
  <c r="I11" i="3"/>
  <c r="G11" i="3"/>
  <c r="F11" i="3"/>
  <c r="E11" i="3"/>
  <c r="C11" i="3"/>
  <c r="B11" i="3"/>
  <c r="AJ10" i="3"/>
  <c r="AJ11" i="3"/>
  <c r="AI10" i="3"/>
  <c r="AH10" i="3"/>
  <c r="AG10" i="3"/>
  <c r="AF10" i="3"/>
  <c r="AF11" i="3"/>
  <c r="AE10" i="3"/>
  <c r="AD10" i="3"/>
  <c r="AC10" i="3"/>
  <c r="AB10" i="3"/>
  <c r="AB11" i="3"/>
  <c r="AA10" i="3"/>
  <c r="Z10" i="3"/>
  <c r="Y10" i="3"/>
  <c r="X10" i="3"/>
  <c r="X11" i="3"/>
  <c r="W10" i="3"/>
  <c r="V10" i="3"/>
  <c r="U10" i="3"/>
  <c r="T10" i="3"/>
  <c r="T11" i="3"/>
  <c r="S10" i="3"/>
  <c r="R10" i="3"/>
  <c r="Q10" i="3"/>
  <c r="P10" i="3"/>
  <c r="P11" i="3"/>
  <c r="O10" i="3"/>
  <c r="N10" i="3"/>
  <c r="M10" i="3"/>
  <c r="L10" i="3"/>
  <c r="L11" i="3"/>
  <c r="K10" i="3"/>
  <c r="J10" i="3"/>
  <c r="I10" i="3"/>
  <c r="H10" i="3"/>
  <c r="H11" i="3"/>
  <c r="G10" i="3"/>
  <c r="F10" i="3"/>
  <c r="E10" i="3"/>
  <c r="D10" i="3"/>
  <c r="D11" i="3"/>
  <c r="C10" i="3"/>
  <c r="B10" i="3"/>
  <c r="AJ5" i="3"/>
  <c r="AI5" i="3"/>
  <c r="AG5" i="3"/>
  <c r="AF5" i="3"/>
  <c r="AE5" i="3"/>
  <c r="AC5" i="3"/>
  <c r="AB5" i="3"/>
  <c r="AA5" i="3"/>
  <c r="Y5" i="3"/>
  <c r="X5" i="3"/>
  <c r="W5" i="3"/>
  <c r="U5" i="3"/>
  <c r="T5" i="3"/>
  <c r="S5" i="3"/>
  <c r="Q5" i="3"/>
  <c r="P5" i="3"/>
  <c r="O5" i="3"/>
  <c r="M5" i="3"/>
  <c r="L5" i="3"/>
  <c r="K5" i="3"/>
  <c r="I5" i="3"/>
  <c r="H5" i="3"/>
  <c r="G5" i="3"/>
  <c r="E5" i="3"/>
  <c r="D5" i="3"/>
  <c r="C5" i="3"/>
  <c r="AJ4" i="3"/>
  <c r="AI4" i="3"/>
  <c r="AH4" i="3"/>
  <c r="AH5" i="3"/>
  <c r="AG4" i="3"/>
  <c r="AF4" i="3"/>
  <c r="AE4" i="3"/>
  <c r="AD4" i="3"/>
  <c r="AD5" i="3"/>
  <c r="AC4" i="3"/>
  <c r="AB4" i="3"/>
  <c r="AA4" i="3"/>
  <c r="Z4" i="3"/>
  <c r="Z5" i="3"/>
  <c r="Y4" i="3"/>
  <c r="X4" i="3"/>
  <c r="W4" i="3"/>
  <c r="V4" i="3"/>
  <c r="V5" i="3"/>
  <c r="U4" i="3"/>
  <c r="T4" i="3"/>
  <c r="S4" i="3"/>
  <c r="R4" i="3"/>
  <c r="R5" i="3"/>
  <c r="Q4" i="3"/>
  <c r="P4" i="3"/>
  <c r="O4" i="3"/>
  <c r="N4" i="3"/>
  <c r="N5" i="3"/>
  <c r="M4" i="3"/>
  <c r="L4" i="3"/>
  <c r="K4" i="3"/>
  <c r="J4" i="3"/>
  <c r="J5" i="3"/>
  <c r="I4" i="3"/>
  <c r="H4" i="3"/>
  <c r="G4" i="3"/>
  <c r="F4" i="3"/>
  <c r="F5" i="3"/>
  <c r="E4" i="3"/>
  <c r="D4" i="3"/>
  <c r="C4" i="3"/>
  <c r="B4" i="3"/>
  <c r="B5" i="3"/>
</calcChain>
</file>

<file path=xl/sharedStrings.xml><?xml version="1.0" encoding="utf-8"?>
<sst xmlns="http://schemas.openxmlformats.org/spreadsheetml/2006/main" count="1558" uniqueCount="136">
  <si>
    <t>Score</t>
  </si>
  <si>
    <t>Student 1</t>
  </si>
  <si>
    <t>Student 2</t>
  </si>
  <si>
    <t>Student 3</t>
  </si>
  <si>
    <t>Student 4</t>
  </si>
  <si>
    <t>Student 5</t>
  </si>
  <si>
    <t>Student 6</t>
  </si>
  <si>
    <t>Student 7</t>
  </si>
  <si>
    <t>Student 8</t>
  </si>
  <si>
    <t>Student 9</t>
  </si>
  <si>
    <t>Student 10</t>
  </si>
  <si>
    <t>Student 11</t>
  </si>
  <si>
    <t>Student 12</t>
  </si>
  <si>
    <t>Student 13</t>
  </si>
  <si>
    <t>Student 14</t>
  </si>
  <si>
    <t>Student 15</t>
  </si>
  <si>
    <t>Student 16</t>
  </si>
  <si>
    <t>Student 17</t>
  </si>
  <si>
    <t>Student 18</t>
  </si>
  <si>
    <t>Student 19</t>
  </si>
  <si>
    <t>Student 20</t>
  </si>
  <si>
    <t>Student 21</t>
  </si>
  <si>
    <t>Student 22</t>
  </si>
  <si>
    <t>Student 23</t>
  </si>
  <si>
    <t>Student 24</t>
  </si>
  <si>
    <t>Student 25</t>
  </si>
  <si>
    <t>Student 26</t>
  </si>
  <si>
    <t>Student 27</t>
  </si>
  <si>
    <t>Student 28</t>
  </si>
  <si>
    <t>Student 29</t>
  </si>
  <si>
    <t>Student 30</t>
  </si>
  <si>
    <t>Student 31</t>
  </si>
  <si>
    <t>Student 32</t>
  </si>
  <si>
    <t>Student 33</t>
  </si>
  <si>
    <t>Student 34</t>
  </si>
  <si>
    <t>Student 35</t>
  </si>
  <si>
    <t>Summary of Scores
Case Study</t>
  </si>
  <si>
    <t>Total Points</t>
  </si>
  <si>
    <t>Program Level Outcomes</t>
  </si>
  <si>
    <t xml:space="preserve">Total </t>
  </si>
  <si>
    <t>Overall rubric score (x/150)</t>
  </si>
  <si>
    <t>Summary of Scores
Case Study Presentation</t>
  </si>
  <si>
    <t>Overall rubric score (x/50)</t>
  </si>
  <si>
    <t>*Passing score 70%</t>
  </si>
  <si>
    <t>Total</t>
  </si>
  <si>
    <t>Student 36</t>
  </si>
  <si>
    <t>Student 37</t>
  </si>
  <si>
    <t>Student 38</t>
  </si>
  <si>
    <t>Student 39</t>
  </si>
  <si>
    <t>Student 40</t>
  </si>
  <si>
    <t>Student 41</t>
  </si>
  <si>
    <t>Student 42</t>
  </si>
  <si>
    <t>Student 43</t>
  </si>
  <si>
    <t>Student 44</t>
  </si>
  <si>
    <t>Student 45</t>
  </si>
  <si>
    <t>Student 46</t>
  </si>
  <si>
    <t>Student 47</t>
  </si>
  <si>
    <t>Student 48</t>
  </si>
  <si>
    <t>Student 49</t>
  </si>
  <si>
    <t>Student 50</t>
  </si>
  <si>
    <t>Student 51</t>
  </si>
  <si>
    <t>Student 52</t>
  </si>
  <si>
    <t>Student 53</t>
  </si>
  <si>
    <t>Student 54</t>
  </si>
  <si>
    <t>Student 55</t>
  </si>
  <si>
    <t>Student 56</t>
  </si>
  <si>
    <t>Student 57</t>
  </si>
  <si>
    <t>Student 58</t>
  </si>
  <si>
    <t>Student 59</t>
  </si>
  <si>
    <t>Student 60</t>
  </si>
  <si>
    <t>Summary of Scores</t>
  </si>
  <si>
    <t>Student 61</t>
  </si>
  <si>
    <t>Student 62</t>
  </si>
  <si>
    <t>Student 63</t>
  </si>
  <si>
    <t>Student 64</t>
  </si>
  <si>
    <t>Student 65</t>
  </si>
  <si>
    <t>Student 66</t>
  </si>
  <si>
    <t>Student 67</t>
  </si>
  <si>
    <t>Student 68</t>
  </si>
  <si>
    <t>Student 69</t>
  </si>
  <si>
    <t>Student 70</t>
  </si>
  <si>
    <t>Student 71</t>
  </si>
  <si>
    <t>Student 72</t>
  </si>
  <si>
    <t>Student 73</t>
  </si>
  <si>
    <t>Student 74</t>
  </si>
  <si>
    <t>Student 75</t>
  </si>
  <si>
    <t>Student 76</t>
  </si>
  <si>
    <t>Student 77</t>
  </si>
  <si>
    <t>Student 78</t>
  </si>
  <si>
    <t>Student 79</t>
  </si>
  <si>
    <t>Student 80</t>
  </si>
  <si>
    <t>Student 81</t>
  </si>
  <si>
    <t>Student 82</t>
  </si>
  <si>
    <t>Student 83</t>
  </si>
  <si>
    <t>Student 84</t>
  </si>
  <si>
    <t>Student 85</t>
  </si>
  <si>
    <t>Student 86</t>
  </si>
  <si>
    <t>Student 87</t>
  </si>
  <si>
    <t>Student 88</t>
  </si>
  <si>
    <t>Student 89</t>
  </si>
  <si>
    <t>Student 90</t>
  </si>
  <si>
    <t>Student 91</t>
  </si>
  <si>
    <t>Student 92</t>
  </si>
  <si>
    <t>Student 93</t>
  </si>
  <si>
    <t>Student 94</t>
  </si>
  <si>
    <t>Student 95</t>
  </si>
  <si>
    <t>Student 96</t>
  </si>
  <si>
    <t>Student 97</t>
  </si>
  <si>
    <t>Student 98</t>
  </si>
  <si>
    <t>Student 99</t>
  </si>
  <si>
    <t>Student 100</t>
  </si>
  <si>
    <t>Student 101</t>
  </si>
  <si>
    <t>Student 102</t>
  </si>
  <si>
    <t>Student 103</t>
  </si>
  <si>
    <t>Student 104</t>
  </si>
  <si>
    <t>Student 105</t>
  </si>
  <si>
    <t>Student 106</t>
  </si>
  <si>
    <t>Student 107</t>
  </si>
  <si>
    <t>Student 108</t>
  </si>
  <si>
    <t>Student 109</t>
  </si>
  <si>
    <t>Student 110</t>
  </si>
  <si>
    <t>Student 111</t>
  </si>
  <si>
    <t>Student 112</t>
  </si>
  <si>
    <t>Average</t>
  </si>
  <si>
    <t>N Meeting Criteria</t>
  </si>
  <si>
    <t>% Met Criteria</t>
  </si>
  <si>
    <t>Met Criteria</t>
  </si>
  <si>
    <t>%</t>
  </si>
  <si>
    <t>Year</t>
  </si>
  <si>
    <t>N</t>
  </si>
  <si>
    <t>Avg</t>
  </si>
  <si>
    <t>N Met Criteria</t>
  </si>
  <si>
    <t>2015-16</t>
  </si>
  <si>
    <t>PLO 1: Case Study Scores</t>
  </si>
  <si>
    <t>PLO 1: Case Study Presentation Scores</t>
  </si>
  <si>
    <t>2014-15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</si>
</sst>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%"/>
    <numFmt numFmtId="166" formatCode="0.0\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1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9" fontId="2" fillId="2" borderId="4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2" fillId="2" borderId="4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9" fontId="2" fillId="2" borderId="1" xfId="1" applyFont="1" applyFill="1" applyBorder="1" applyAlignment="1">
      <alignment horizontal="center"/>
    </xf>
    <xf numFmtId="0" fontId="2" fillId="0" borderId="0" xfId="0" applyFont="1"/>
    <xf numFmtId="2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3" borderId="1" xfId="0" applyFont="1" applyFill="1" applyBorder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9" fontId="2" fillId="3" borderId="0" xfId="0" applyNumberFormat="1" applyFont="1" applyFill="1" applyBorder="1" applyAlignment="1">
      <alignment horizontal="center" vertical="center"/>
    </xf>
    <xf numFmtId="0" fontId="0" fillId="3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/>
    <xf numFmtId="0" fontId="3" fillId="2" borderId="1" xfId="0" applyFont="1" applyFill="1" applyBorder="1" applyAlignment="1">
      <alignment horizontal="center"/>
    </xf>
    <xf numFmtId="164" fontId="0" fillId="0" borderId="0" xfId="0" applyNumberFormat="1"/>
    <xf numFmtId="9" fontId="0" fillId="0" borderId="0" xfId="0" applyNumberFormat="1"/>
    <xf numFmtId="0" fontId="0" fillId="3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9" fontId="0" fillId="0" borderId="1" xfId="1" applyFont="1" applyBorder="1" applyAlignment="1">
      <alignment horizontal="center"/>
    </xf>
    <xf numFmtId="165" fontId="0" fillId="0" borderId="0" xfId="1" applyNumberFormat="1" applyFont="1"/>
    <xf numFmtId="166" fontId="0" fillId="0" borderId="1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0" borderId="0" xfId="0" applyNumberFormat="1"/>
    <xf numFmtId="0" fontId="4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F13"/>
  <sheetViews>
    <sheetView workbookViewId="0">
      <selection activeCell="B10" sqref="B10:F13"/>
    </sheetView>
  </sheetViews>
  <sheetFormatPr defaultRowHeight="15" x14ac:dyDescent="0.25"/>
  <cols>
    <col min="2" max="2" width="12.42578125" customWidth="1"/>
    <col min="3" max="4" width="10.85546875" bestFit="1" customWidth="1"/>
    <col min="5" max="5" width="13.5703125" bestFit="1" customWidth="1"/>
    <col min="6" max="6" width="13.7109375" bestFit="1" customWidth="1"/>
  </cols>
  <sheetData>
    <row r="5" spans="2:6" x14ac:dyDescent="0.25">
      <c r="B5" s="44" t="s">
        <v>133</v>
      </c>
      <c r="C5" s="44"/>
      <c r="D5" s="44"/>
      <c r="E5" s="44"/>
      <c r="F5" s="44"/>
    </row>
    <row r="6" spans="2:6" ht="30" x14ac:dyDescent="0.25">
      <c r="B6" s="42" t="s">
        <v>128</v>
      </c>
      <c r="C6" s="43" t="s">
        <v>129</v>
      </c>
      <c r="D6" s="43" t="s">
        <v>0</v>
      </c>
      <c r="E6" s="43" t="s">
        <v>131</v>
      </c>
      <c r="F6" s="43" t="s">
        <v>125</v>
      </c>
    </row>
    <row r="7" spans="2:6" ht="30" x14ac:dyDescent="0.25">
      <c r="B7" s="42" t="s">
        <v>135</v>
      </c>
      <c r="C7" s="34">
        <v>71</v>
      </c>
      <c r="D7" s="37">
        <v>91.3</v>
      </c>
      <c r="E7" s="34">
        <v>69</v>
      </c>
      <c r="F7" s="39">
        <v>0.97199999999999998</v>
      </c>
    </row>
    <row r="8" spans="2:6" ht="30" x14ac:dyDescent="0.25">
      <c r="B8" s="41" t="s">
        <v>132</v>
      </c>
      <c r="C8" s="34">
        <v>112</v>
      </c>
      <c r="D8" s="37">
        <v>92.5</v>
      </c>
      <c r="E8" s="34">
        <v>112</v>
      </c>
      <c r="F8" s="35">
        <v>1</v>
      </c>
    </row>
    <row r="10" spans="2:6" x14ac:dyDescent="0.25">
      <c r="B10" s="44" t="s">
        <v>134</v>
      </c>
      <c r="C10" s="44"/>
      <c r="D10" s="44"/>
      <c r="E10" s="44"/>
      <c r="F10" s="44"/>
    </row>
    <row r="11" spans="2:6" ht="30" x14ac:dyDescent="0.25">
      <c r="B11" s="42" t="s">
        <v>128</v>
      </c>
      <c r="C11" s="43" t="s">
        <v>129</v>
      </c>
      <c r="D11" s="43" t="s">
        <v>0</v>
      </c>
      <c r="E11" s="43" t="s">
        <v>131</v>
      </c>
      <c r="F11" s="43" t="s">
        <v>125</v>
      </c>
    </row>
    <row r="12" spans="2:6" ht="30" x14ac:dyDescent="0.25">
      <c r="B12" s="42" t="s">
        <v>135</v>
      </c>
      <c r="C12" s="34">
        <v>71</v>
      </c>
      <c r="D12" s="37">
        <v>83.4</v>
      </c>
      <c r="E12" s="34">
        <v>69</v>
      </c>
      <c r="F12" s="39">
        <v>0.97</v>
      </c>
    </row>
    <row r="13" spans="2:6" ht="30" x14ac:dyDescent="0.25">
      <c r="B13" s="41" t="s">
        <v>132</v>
      </c>
      <c r="C13" s="34">
        <v>112</v>
      </c>
      <c r="D13" s="37">
        <v>83.4</v>
      </c>
      <c r="E13" s="34">
        <v>103</v>
      </c>
      <c r="F13" s="39">
        <v>0.92</v>
      </c>
    </row>
  </sheetData>
  <mergeCells count="2">
    <mergeCell ref="B5:F5"/>
    <mergeCell ref="B10:F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5"/>
  <sheetViews>
    <sheetView workbookViewId="0">
      <selection activeCell="E17" sqref="E17"/>
    </sheetView>
  </sheetViews>
  <sheetFormatPr defaultColWidth="8.7109375" defaultRowHeight="15" x14ac:dyDescent="0.25"/>
  <cols>
    <col min="1" max="1" width="28.140625" customWidth="1"/>
    <col min="2" max="2" width="9.85546875" customWidth="1"/>
    <col min="3" max="11" width="10.85546875" bestFit="1" customWidth="1"/>
    <col min="12" max="12" width="10" customWidth="1"/>
    <col min="13" max="36" width="10.85546875" bestFit="1" customWidth="1"/>
  </cols>
  <sheetData>
    <row r="1" spans="1:36" x14ac:dyDescent="0.25"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</row>
    <row r="2" spans="1:36" ht="42" customHeight="1" x14ac:dyDescent="0.25">
      <c r="A2" s="2" t="s">
        <v>36</v>
      </c>
      <c r="B2" s="3" t="s">
        <v>37</v>
      </c>
      <c r="C2" s="3" t="s">
        <v>37</v>
      </c>
      <c r="D2" s="3" t="s">
        <v>37</v>
      </c>
      <c r="E2" s="3" t="s">
        <v>37</v>
      </c>
      <c r="F2" s="3" t="s">
        <v>37</v>
      </c>
      <c r="G2" s="3" t="s">
        <v>37</v>
      </c>
      <c r="H2" s="3" t="s">
        <v>37</v>
      </c>
      <c r="I2" s="3" t="s">
        <v>37</v>
      </c>
      <c r="J2" s="3" t="s">
        <v>37</v>
      </c>
      <c r="K2" s="3" t="s">
        <v>37</v>
      </c>
      <c r="L2" s="3" t="s">
        <v>37</v>
      </c>
      <c r="M2" s="3" t="s">
        <v>37</v>
      </c>
      <c r="N2" s="3" t="s">
        <v>37</v>
      </c>
      <c r="O2" s="3" t="s">
        <v>37</v>
      </c>
      <c r="P2" s="3" t="s">
        <v>37</v>
      </c>
      <c r="Q2" s="3" t="s">
        <v>37</v>
      </c>
      <c r="R2" s="3" t="s">
        <v>37</v>
      </c>
      <c r="S2" s="3" t="s">
        <v>37</v>
      </c>
      <c r="T2" s="3" t="s">
        <v>37</v>
      </c>
      <c r="U2" s="3" t="s">
        <v>37</v>
      </c>
      <c r="V2" s="3" t="s">
        <v>37</v>
      </c>
      <c r="W2" s="3" t="s">
        <v>37</v>
      </c>
      <c r="X2" s="3" t="s">
        <v>37</v>
      </c>
      <c r="Y2" s="3" t="s">
        <v>37</v>
      </c>
      <c r="Z2" s="3" t="s">
        <v>37</v>
      </c>
      <c r="AA2" s="3" t="s">
        <v>37</v>
      </c>
      <c r="AB2" s="3" t="s">
        <v>37</v>
      </c>
      <c r="AC2" s="3" t="s">
        <v>37</v>
      </c>
      <c r="AD2" s="3" t="s">
        <v>37</v>
      </c>
      <c r="AE2" s="3" t="s">
        <v>37</v>
      </c>
      <c r="AF2" s="3" t="s">
        <v>37</v>
      </c>
      <c r="AG2" s="3" t="s">
        <v>37</v>
      </c>
      <c r="AH2" s="3" t="s">
        <v>37</v>
      </c>
      <c r="AI2" s="3" t="s">
        <v>37</v>
      </c>
      <c r="AJ2" s="3" t="s">
        <v>37</v>
      </c>
    </row>
    <row r="3" spans="1:36" ht="26.45" customHeight="1" x14ac:dyDescent="0.25">
      <c r="A3" s="1" t="s">
        <v>38</v>
      </c>
      <c r="B3" s="4">
        <v>144.75</v>
      </c>
      <c r="C3" s="4">
        <v>144.75</v>
      </c>
      <c r="D3" s="4">
        <v>97.5</v>
      </c>
      <c r="E3" s="4">
        <v>138.75</v>
      </c>
      <c r="F3" s="4">
        <v>142.5</v>
      </c>
      <c r="G3" s="5">
        <v>97.5</v>
      </c>
      <c r="H3" s="4">
        <v>138.75</v>
      </c>
      <c r="I3" s="4">
        <v>138</v>
      </c>
      <c r="J3" s="4">
        <v>138</v>
      </c>
      <c r="K3" s="4">
        <v>142.5</v>
      </c>
      <c r="L3" s="4">
        <v>144.75</v>
      </c>
      <c r="M3" s="4">
        <v>142.5</v>
      </c>
      <c r="N3" s="4">
        <v>138.75</v>
      </c>
      <c r="O3" s="4">
        <v>142.5</v>
      </c>
      <c r="P3" s="4">
        <v>142.5</v>
      </c>
      <c r="Q3" s="4">
        <v>142.5</v>
      </c>
      <c r="R3" s="4">
        <v>144.75</v>
      </c>
      <c r="S3" s="4">
        <v>142.5</v>
      </c>
      <c r="T3" s="4">
        <v>144</v>
      </c>
      <c r="U3" s="4">
        <v>132</v>
      </c>
      <c r="V3" s="4">
        <v>132</v>
      </c>
      <c r="W3" s="4">
        <v>150</v>
      </c>
      <c r="X3" s="4">
        <v>132</v>
      </c>
      <c r="Y3" s="4">
        <v>135</v>
      </c>
      <c r="Z3" s="4">
        <v>144</v>
      </c>
      <c r="AA3" s="4">
        <v>150</v>
      </c>
      <c r="AB3" s="4">
        <v>135</v>
      </c>
      <c r="AC3" s="4">
        <v>144</v>
      </c>
      <c r="AD3" s="4">
        <v>150</v>
      </c>
      <c r="AE3" s="4">
        <v>132</v>
      </c>
      <c r="AF3" s="4">
        <v>135</v>
      </c>
      <c r="AG3" s="4">
        <v>144</v>
      </c>
      <c r="AH3" s="4">
        <v>120</v>
      </c>
      <c r="AI3" s="4">
        <v>144</v>
      </c>
      <c r="AJ3" s="4">
        <v>150</v>
      </c>
    </row>
    <row r="4" spans="1:36" ht="27" customHeight="1" x14ac:dyDescent="0.25">
      <c r="A4" s="6" t="s">
        <v>39</v>
      </c>
      <c r="B4" s="7">
        <f t="shared" ref="B4:AJ4" si="0">SUM(B3:B3)</f>
        <v>144.75</v>
      </c>
      <c r="C4" s="7">
        <f t="shared" si="0"/>
        <v>144.75</v>
      </c>
      <c r="D4" s="7">
        <f t="shared" si="0"/>
        <v>97.5</v>
      </c>
      <c r="E4" s="7">
        <f t="shared" si="0"/>
        <v>138.75</v>
      </c>
      <c r="F4" s="7">
        <f t="shared" si="0"/>
        <v>142.5</v>
      </c>
      <c r="G4" s="7">
        <f t="shared" si="0"/>
        <v>97.5</v>
      </c>
      <c r="H4" s="7">
        <f t="shared" si="0"/>
        <v>138.75</v>
      </c>
      <c r="I4" s="7">
        <f t="shared" si="0"/>
        <v>138</v>
      </c>
      <c r="J4" s="7">
        <f t="shared" si="0"/>
        <v>138</v>
      </c>
      <c r="K4" s="7">
        <f t="shared" si="0"/>
        <v>142.5</v>
      </c>
      <c r="L4" s="7">
        <f t="shared" si="0"/>
        <v>144.75</v>
      </c>
      <c r="M4" s="7">
        <f t="shared" si="0"/>
        <v>142.5</v>
      </c>
      <c r="N4" s="7">
        <f t="shared" si="0"/>
        <v>138.75</v>
      </c>
      <c r="O4" s="7">
        <f t="shared" si="0"/>
        <v>142.5</v>
      </c>
      <c r="P4" s="7">
        <f t="shared" si="0"/>
        <v>142.5</v>
      </c>
      <c r="Q4" s="7">
        <f t="shared" si="0"/>
        <v>142.5</v>
      </c>
      <c r="R4" s="7">
        <f t="shared" si="0"/>
        <v>144.75</v>
      </c>
      <c r="S4" s="7">
        <f t="shared" si="0"/>
        <v>142.5</v>
      </c>
      <c r="T4" s="7">
        <f t="shared" si="0"/>
        <v>144</v>
      </c>
      <c r="U4" s="7">
        <f t="shared" si="0"/>
        <v>132</v>
      </c>
      <c r="V4" s="7">
        <f t="shared" si="0"/>
        <v>132</v>
      </c>
      <c r="W4" s="7">
        <f t="shared" si="0"/>
        <v>150</v>
      </c>
      <c r="X4" s="7">
        <f t="shared" si="0"/>
        <v>132</v>
      </c>
      <c r="Y4" s="7">
        <f t="shared" si="0"/>
        <v>135</v>
      </c>
      <c r="Z4" s="7">
        <f t="shared" si="0"/>
        <v>144</v>
      </c>
      <c r="AA4" s="7">
        <f t="shared" si="0"/>
        <v>150</v>
      </c>
      <c r="AB4" s="7">
        <f t="shared" si="0"/>
        <v>135</v>
      </c>
      <c r="AC4" s="7">
        <f t="shared" si="0"/>
        <v>144</v>
      </c>
      <c r="AD4" s="7">
        <f t="shared" si="0"/>
        <v>150</v>
      </c>
      <c r="AE4" s="7">
        <f t="shared" si="0"/>
        <v>132</v>
      </c>
      <c r="AF4" s="7">
        <f t="shared" si="0"/>
        <v>135</v>
      </c>
      <c r="AG4" s="7">
        <f t="shared" si="0"/>
        <v>144</v>
      </c>
      <c r="AH4" s="7">
        <f t="shared" si="0"/>
        <v>120</v>
      </c>
      <c r="AI4" s="7">
        <f t="shared" si="0"/>
        <v>144</v>
      </c>
      <c r="AJ4" s="7">
        <f t="shared" si="0"/>
        <v>150</v>
      </c>
    </row>
    <row r="5" spans="1:36" x14ac:dyDescent="0.25">
      <c r="A5" s="8" t="s">
        <v>40</v>
      </c>
      <c r="B5" s="9">
        <f>B4/150</f>
        <v>0.96499999999999997</v>
      </c>
      <c r="C5" s="9">
        <f t="shared" ref="C5:S5" si="1">C4/150</f>
        <v>0.96499999999999997</v>
      </c>
      <c r="D5" s="9">
        <f t="shared" si="1"/>
        <v>0.65</v>
      </c>
      <c r="E5" s="9">
        <f t="shared" si="1"/>
        <v>0.92500000000000004</v>
      </c>
      <c r="F5" s="9">
        <f t="shared" si="1"/>
        <v>0.95</v>
      </c>
      <c r="G5" s="9">
        <f t="shared" si="1"/>
        <v>0.65</v>
      </c>
      <c r="H5" s="9">
        <f t="shared" si="1"/>
        <v>0.92500000000000004</v>
      </c>
      <c r="I5" s="9">
        <f t="shared" si="1"/>
        <v>0.92</v>
      </c>
      <c r="J5" s="9">
        <f t="shared" si="1"/>
        <v>0.92</v>
      </c>
      <c r="K5" s="9">
        <f t="shared" si="1"/>
        <v>0.95</v>
      </c>
      <c r="L5" s="9">
        <f t="shared" si="1"/>
        <v>0.96499999999999997</v>
      </c>
      <c r="M5" s="9">
        <f t="shared" si="1"/>
        <v>0.95</v>
      </c>
      <c r="N5" s="9">
        <f t="shared" si="1"/>
        <v>0.92500000000000004</v>
      </c>
      <c r="O5" s="9">
        <f t="shared" si="1"/>
        <v>0.95</v>
      </c>
      <c r="P5" s="9">
        <f t="shared" si="1"/>
        <v>0.95</v>
      </c>
      <c r="Q5" s="9">
        <f t="shared" si="1"/>
        <v>0.95</v>
      </c>
      <c r="R5" s="9">
        <f t="shared" si="1"/>
        <v>0.96499999999999997</v>
      </c>
      <c r="S5" s="9">
        <f t="shared" si="1"/>
        <v>0.95</v>
      </c>
      <c r="T5" s="9">
        <f>T4/150</f>
        <v>0.96</v>
      </c>
      <c r="U5" s="9">
        <f t="shared" ref="U5:AJ5" si="2">U4/150</f>
        <v>0.88</v>
      </c>
      <c r="V5" s="9">
        <f t="shared" si="2"/>
        <v>0.88</v>
      </c>
      <c r="W5" s="9">
        <f t="shared" si="2"/>
        <v>1</v>
      </c>
      <c r="X5" s="9">
        <f t="shared" si="2"/>
        <v>0.88</v>
      </c>
      <c r="Y5" s="9">
        <f t="shared" si="2"/>
        <v>0.9</v>
      </c>
      <c r="Z5" s="9">
        <f t="shared" si="2"/>
        <v>0.96</v>
      </c>
      <c r="AA5" s="9">
        <f t="shared" si="2"/>
        <v>1</v>
      </c>
      <c r="AB5" s="9">
        <f t="shared" si="2"/>
        <v>0.9</v>
      </c>
      <c r="AC5" s="9">
        <f t="shared" si="2"/>
        <v>0.96</v>
      </c>
      <c r="AD5" s="9">
        <f t="shared" si="2"/>
        <v>1</v>
      </c>
      <c r="AE5" s="9">
        <f t="shared" si="2"/>
        <v>0.88</v>
      </c>
      <c r="AF5" s="9">
        <f t="shared" si="2"/>
        <v>0.9</v>
      </c>
      <c r="AG5" s="9">
        <f t="shared" si="2"/>
        <v>0.96</v>
      </c>
      <c r="AH5" s="9">
        <f t="shared" si="2"/>
        <v>0.8</v>
      </c>
      <c r="AI5" s="9">
        <f t="shared" si="2"/>
        <v>0.96</v>
      </c>
      <c r="AJ5" s="9">
        <f t="shared" si="2"/>
        <v>1</v>
      </c>
    </row>
    <row r="7" spans="1:36" x14ac:dyDescent="0.25">
      <c r="B7" t="s">
        <v>1</v>
      </c>
      <c r="C7" t="s">
        <v>2</v>
      </c>
      <c r="D7" t="s">
        <v>3</v>
      </c>
      <c r="E7" t="s">
        <v>4</v>
      </c>
      <c r="F7" t="s">
        <v>5</v>
      </c>
      <c r="G7" t="s">
        <v>6</v>
      </c>
      <c r="H7" t="s">
        <v>7</v>
      </c>
      <c r="I7" t="s">
        <v>8</v>
      </c>
      <c r="J7" t="s">
        <v>9</v>
      </c>
      <c r="K7" t="s">
        <v>10</v>
      </c>
      <c r="L7" t="s">
        <v>11</v>
      </c>
      <c r="M7" t="s">
        <v>12</v>
      </c>
      <c r="N7" t="s">
        <v>13</v>
      </c>
      <c r="O7" t="s">
        <v>14</v>
      </c>
      <c r="P7" t="s">
        <v>15</v>
      </c>
      <c r="Q7" t="s">
        <v>16</v>
      </c>
      <c r="R7" t="s">
        <v>17</v>
      </c>
      <c r="S7" t="s">
        <v>18</v>
      </c>
      <c r="T7" t="s">
        <v>19</v>
      </c>
      <c r="U7" t="s">
        <v>20</v>
      </c>
      <c r="V7" t="s">
        <v>21</v>
      </c>
      <c r="W7" t="s">
        <v>22</v>
      </c>
      <c r="X7" t="s">
        <v>23</v>
      </c>
      <c r="Y7" t="s">
        <v>24</v>
      </c>
      <c r="Z7" t="s">
        <v>25</v>
      </c>
      <c r="AA7" t="s">
        <v>26</v>
      </c>
      <c r="AB7" t="s">
        <v>27</v>
      </c>
      <c r="AC7" t="s">
        <v>28</v>
      </c>
      <c r="AD7" t="s">
        <v>29</v>
      </c>
      <c r="AE7" t="s">
        <v>30</v>
      </c>
      <c r="AF7" t="s">
        <v>31</v>
      </c>
      <c r="AG7" t="s">
        <v>32</v>
      </c>
      <c r="AH7" t="s">
        <v>33</v>
      </c>
      <c r="AI7" t="s">
        <v>34</v>
      </c>
      <c r="AJ7" t="s">
        <v>35</v>
      </c>
    </row>
    <row r="8" spans="1:36" ht="42" customHeight="1" x14ac:dyDescent="0.25">
      <c r="A8" s="2" t="s">
        <v>41</v>
      </c>
      <c r="B8" s="3" t="s">
        <v>37</v>
      </c>
      <c r="C8" s="3" t="s">
        <v>37</v>
      </c>
      <c r="D8" s="3" t="s">
        <v>37</v>
      </c>
      <c r="E8" s="3" t="s">
        <v>37</v>
      </c>
      <c r="F8" s="3" t="s">
        <v>37</v>
      </c>
      <c r="G8" s="3" t="s">
        <v>37</v>
      </c>
      <c r="H8" s="3" t="s">
        <v>37</v>
      </c>
      <c r="I8" s="3" t="s">
        <v>37</v>
      </c>
      <c r="J8" s="3" t="s">
        <v>37</v>
      </c>
      <c r="K8" s="3" t="s">
        <v>37</v>
      </c>
      <c r="L8" s="3" t="s">
        <v>37</v>
      </c>
      <c r="M8" s="3" t="s">
        <v>37</v>
      </c>
      <c r="N8" s="3" t="s">
        <v>37</v>
      </c>
      <c r="O8" s="3" t="s">
        <v>37</v>
      </c>
      <c r="P8" s="3" t="s">
        <v>37</v>
      </c>
      <c r="Q8" s="3" t="s">
        <v>37</v>
      </c>
      <c r="R8" s="3" t="s">
        <v>37</v>
      </c>
      <c r="S8" s="3" t="s">
        <v>37</v>
      </c>
      <c r="T8" s="3" t="s">
        <v>37</v>
      </c>
      <c r="U8" s="3" t="s">
        <v>37</v>
      </c>
      <c r="V8" s="3" t="s">
        <v>37</v>
      </c>
      <c r="W8" s="3" t="s">
        <v>37</v>
      </c>
      <c r="X8" s="3" t="s">
        <v>37</v>
      </c>
      <c r="Y8" s="3" t="s">
        <v>37</v>
      </c>
      <c r="Z8" s="3" t="s">
        <v>37</v>
      </c>
      <c r="AA8" s="3" t="s">
        <v>37</v>
      </c>
      <c r="AB8" s="3" t="s">
        <v>37</v>
      </c>
      <c r="AC8" s="3" t="s">
        <v>37</v>
      </c>
      <c r="AD8" s="3" t="s">
        <v>37</v>
      </c>
      <c r="AE8" s="3" t="s">
        <v>37</v>
      </c>
      <c r="AF8" s="3" t="s">
        <v>37</v>
      </c>
      <c r="AG8" s="3" t="s">
        <v>37</v>
      </c>
      <c r="AH8" s="3" t="s">
        <v>37</v>
      </c>
      <c r="AI8" s="3" t="s">
        <v>37</v>
      </c>
      <c r="AJ8" s="3" t="s">
        <v>37</v>
      </c>
    </row>
    <row r="9" spans="1:36" ht="26.45" customHeight="1" x14ac:dyDescent="0.25">
      <c r="A9" s="1" t="s">
        <v>38</v>
      </c>
      <c r="B9" s="4">
        <v>42.75</v>
      </c>
      <c r="C9" s="4">
        <v>42.75</v>
      </c>
      <c r="D9" s="4">
        <v>15</v>
      </c>
      <c r="E9" s="10">
        <v>43.8125</v>
      </c>
      <c r="F9" s="10">
        <v>44.727200000000003</v>
      </c>
      <c r="G9" s="4">
        <v>15</v>
      </c>
      <c r="H9" s="10">
        <v>43.8125</v>
      </c>
      <c r="I9" s="10">
        <v>38.954999999999998</v>
      </c>
      <c r="J9" s="10">
        <v>38.954999999999998</v>
      </c>
      <c r="K9" s="4">
        <v>41.5</v>
      </c>
      <c r="L9" s="4">
        <v>42.75</v>
      </c>
      <c r="M9" s="4">
        <v>41.5</v>
      </c>
      <c r="N9" s="10">
        <v>43.8125</v>
      </c>
      <c r="O9" s="10">
        <v>44.727200000000003</v>
      </c>
      <c r="P9" s="4">
        <v>41.5</v>
      </c>
      <c r="Q9" s="10">
        <v>44.727200000000003</v>
      </c>
      <c r="R9" s="4">
        <v>42.75</v>
      </c>
      <c r="S9" s="10">
        <v>44.727200000000003</v>
      </c>
      <c r="T9" s="4">
        <v>47</v>
      </c>
      <c r="U9" s="4">
        <v>40</v>
      </c>
      <c r="V9" s="4">
        <v>40</v>
      </c>
      <c r="W9" s="4">
        <v>42</v>
      </c>
      <c r="X9" s="4">
        <v>40</v>
      </c>
      <c r="Y9" s="4">
        <v>42</v>
      </c>
      <c r="Z9" s="4">
        <v>47</v>
      </c>
      <c r="AA9" s="4">
        <v>42</v>
      </c>
      <c r="AB9" s="4">
        <v>42</v>
      </c>
      <c r="AC9" s="4">
        <v>47.5</v>
      </c>
      <c r="AD9" s="4">
        <v>42</v>
      </c>
      <c r="AE9" s="4">
        <v>40</v>
      </c>
      <c r="AF9" s="4">
        <v>42</v>
      </c>
      <c r="AG9" s="4">
        <v>47</v>
      </c>
      <c r="AH9" s="4">
        <v>40</v>
      </c>
      <c r="AI9" s="4">
        <v>47</v>
      </c>
      <c r="AJ9" s="4">
        <v>42</v>
      </c>
    </row>
    <row r="10" spans="1:36" ht="27" customHeight="1" x14ac:dyDescent="0.25">
      <c r="A10" s="6" t="s">
        <v>39</v>
      </c>
      <c r="B10" s="7">
        <f t="shared" ref="B10:AJ10" si="3">SUM(B9:B9)</f>
        <v>42.75</v>
      </c>
      <c r="C10" s="7">
        <f t="shared" si="3"/>
        <v>42.75</v>
      </c>
      <c r="D10" s="7">
        <f t="shared" si="3"/>
        <v>15</v>
      </c>
      <c r="E10" s="11">
        <f t="shared" si="3"/>
        <v>43.8125</v>
      </c>
      <c r="F10" s="11">
        <f t="shared" si="3"/>
        <v>44.727200000000003</v>
      </c>
      <c r="G10" s="7">
        <f t="shared" si="3"/>
        <v>15</v>
      </c>
      <c r="H10" s="11">
        <f t="shared" si="3"/>
        <v>43.8125</v>
      </c>
      <c r="I10" s="11">
        <f t="shared" si="3"/>
        <v>38.954999999999998</v>
      </c>
      <c r="J10" s="11">
        <f t="shared" si="3"/>
        <v>38.954999999999998</v>
      </c>
      <c r="K10" s="7">
        <f t="shared" si="3"/>
        <v>41.5</v>
      </c>
      <c r="L10" s="7">
        <f t="shared" si="3"/>
        <v>42.75</v>
      </c>
      <c r="M10" s="7">
        <f t="shared" si="3"/>
        <v>41.5</v>
      </c>
      <c r="N10" s="11">
        <f t="shared" si="3"/>
        <v>43.8125</v>
      </c>
      <c r="O10" s="11">
        <f t="shared" si="3"/>
        <v>44.727200000000003</v>
      </c>
      <c r="P10" s="7">
        <f t="shared" si="3"/>
        <v>41.5</v>
      </c>
      <c r="Q10" s="11">
        <f t="shared" si="3"/>
        <v>44.727200000000003</v>
      </c>
      <c r="R10" s="7">
        <f t="shared" si="3"/>
        <v>42.75</v>
      </c>
      <c r="S10" s="11">
        <f t="shared" si="3"/>
        <v>44.727200000000003</v>
      </c>
      <c r="T10" s="7">
        <f t="shared" si="3"/>
        <v>47</v>
      </c>
      <c r="U10" s="7">
        <f t="shared" si="3"/>
        <v>40</v>
      </c>
      <c r="V10" s="7">
        <f t="shared" si="3"/>
        <v>40</v>
      </c>
      <c r="W10" s="7">
        <f t="shared" si="3"/>
        <v>42</v>
      </c>
      <c r="X10" s="7">
        <f t="shared" si="3"/>
        <v>40</v>
      </c>
      <c r="Y10" s="7">
        <f t="shared" si="3"/>
        <v>42</v>
      </c>
      <c r="Z10" s="7">
        <f t="shared" si="3"/>
        <v>47</v>
      </c>
      <c r="AA10" s="7">
        <f t="shared" si="3"/>
        <v>42</v>
      </c>
      <c r="AB10" s="7">
        <f t="shared" si="3"/>
        <v>42</v>
      </c>
      <c r="AC10" s="7">
        <f t="shared" si="3"/>
        <v>47.5</v>
      </c>
      <c r="AD10" s="7">
        <f t="shared" si="3"/>
        <v>42</v>
      </c>
      <c r="AE10" s="7">
        <f t="shared" si="3"/>
        <v>40</v>
      </c>
      <c r="AF10" s="7">
        <f t="shared" si="3"/>
        <v>42</v>
      </c>
      <c r="AG10" s="7">
        <f t="shared" si="3"/>
        <v>47</v>
      </c>
      <c r="AH10" s="7">
        <f t="shared" si="3"/>
        <v>40</v>
      </c>
      <c r="AI10" s="7">
        <f t="shared" si="3"/>
        <v>47</v>
      </c>
      <c r="AJ10" s="7">
        <f t="shared" si="3"/>
        <v>42</v>
      </c>
    </row>
    <row r="11" spans="1:36" x14ac:dyDescent="0.25">
      <c r="A11" s="8" t="s">
        <v>42</v>
      </c>
      <c r="B11" s="9">
        <f>(B10/50)</f>
        <v>0.85499999999999998</v>
      </c>
      <c r="C11" s="9">
        <f t="shared" ref="C11:S11" si="4">(C10/50)</f>
        <v>0.85499999999999998</v>
      </c>
      <c r="D11" s="9">
        <f t="shared" si="4"/>
        <v>0.3</v>
      </c>
      <c r="E11" s="9">
        <f t="shared" si="4"/>
        <v>0.87624999999999997</v>
      </c>
      <c r="F11" s="9">
        <f t="shared" si="4"/>
        <v>0.89454400000000012</v>
      </c>
      <c r="G11" s="9">
        <f t="shared" si="4"/>
        <v>0.3</v>
      </c>
      <c r="H11" s="9">
        <f t="shared" si="4"/>
        <v>0.87624999999999997</v>
      </c>
      <c r="I11" s="9">
        <f t="shared" si="4"/>
        <v>0.77910000000000001</v>
      </c>
      <c r="J11" s="9">
        <f t="shared" si="4"/>
        <v>0.77910000000000001</v>
      </c>
      <c r="K11" s="9">
        <f t="shared" si="4"/>
        <v>0.83</v>
      </c>
      <c r="L11" s="9">
        <f t="shared" si="4"/>
        <v>0.85499999999999998</v>
      </c>
      <c r="M11" s="9">
        <f t="shared" si="4"/>
        <v>0.83</v>
      </c>
      <c r="N11" s="9">
        <f t="shared" si="4"/>
        <v>0.87624999999999997</v>
      </c>
      <c r="O11" s="9">
        <f t="shared" si="4"/>
        <v>0.89454400000000012</v>
      </c>
      <c r="P11" s="9">
        <f t="shared" si="4"/>
        <v>0.83</v>
      </c>
      <c r="Q11" s="9">
        <f t="shared" si="4"/>
        <v>0.89454400000000012</v>
      </c>
      <c r="R11" s="9">
        <f t="shared" si="4"/>
        <v>0.85499999999999998</v>
      </c>
      <c r="S11" s="9">
        <f t="shared" si="4"/>
        <v>0.89454400000000012</v>
      </c>
      <c r="T11" s="9">
        <f>T10/50</f>
        <v>0.94</v>
      </c>
      <c r="U11" s="9">
        <f t="shared" ref="U11:AJ11" si="5">U10/50</f>
        <v>0.8</v>
      </c>
      <c r="V11" s="9">
        <f t="shared" si="5"/>
        <v>0.8</v>
      </c>
      <c r="W11" s="9">
        <f t="shared" si="5"/>
        <v>0.84</v>
      </c>
      <c r="X11" s="9">
        <f t="shared" si="5"/>
        <v>0.8</v>
      </c>
      <c r="Y11" s="9">
        <f t="shared" si="5"/>
        <v>0.84</v>
      </c>
      <c r="Z11" s="9">
        <f t="shared" si="5"/>
        <v>0.94</v>
      </c>
      <c r="AA11" s="9">
        <f t="shared" si="5"/>
        <v>0.84</v>
      </c>
      <c r="AB11" s="9">
        <f t="shared" si="5"/>
        <v>0.84</v>
      </c>
      <c r="AC11" s="9">
        <f t="shared" si="5"/>
        <v>0.95</v>
      </c>
      <c r="AD11" s="9">
        <f t="shared" si="5"/>
        <v>0.84</v>
      </c>
      <c r="AE11" s="9">
        <f t="shared" si="5"/>
        <v>0.8</v>
      </c>
      <c r="AF11" s="9">
        <f t="shared" si="5"/>
        <v>0.84</v>
      </c>
      <c r="AG11" s="9">
        <f t="shared" si="5"/>
        <v>0.94</v>
      </c>
      <c r="AH11" s="9">
        <f t="shared" si="5"/>
        <v>0.8</v>
      </c>
      <c r="AI11" s="9">
        <f t="shared" si="5"/>
        <v>0.94</v>
      </c>
      <c r="AJ11" s="9">
        <f t="shared" si="5"/>
        <v>0.84</v>
      </c>
    </row>
    <row r="13" spans="1:36" x14ac:dyDescent="0.25">
      <c r="A13" t="s">
        <v>43</v>
      </c>
    </row>
    <row r="15" spans="1:36" x14ac:dyDescent="0.25">
      <c r="A15" t="s">
        <v>44</v>
      </c>
    </row>
  </sheetData>
  <pageMargins left="0.7" right="0.7" top="0.75" bottom="0.75" header="0.3" footer="0.3"/>
  <pageSetup scale="34" fitToHeight="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3"/>
  <sheetViews>
    <sheetView topLeftCell="S1" workbookViewId="0">
      <selection activeCell="B9" sqref="B9:AK9"/>
    </sheetView>
  </sheetViews>
  <sheetFormatPr defaultColWidth="8.7109375" defaultRowHeight="15" x14ac:dyDescent="0.25"/>
  <cols>
    <col min="1" max="1" width="28.140625" customWidth="1"/>
    <col min="2" max="2" width="10" customWidth="1"/>
    <col min="3" max="11" width="10.85546875" bestFit="1" customWidth="1"/>
    <col min="12" max="12" width="10.140625" customWidth="1"/>
    <col min="13" max="19" width="10.85546875" bestFit="1" customWidth="1"/>
    <col min="20" max="20" width="12.42578125" customWidth="1"/>
    <col min="21" max="37" width="10.85546875" bestFit="1" customWidth="1"/>
  </cols>
  <sheetData>
    <row r="1" spans="1:37" x14ac:dyDescent="0.25"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45</v>
      </c>
    </row>
    <row r="2" spans="1:37" ht="42" customHeight="1" x14ac:dyDescent="0.25">
      <c r="A2" s="2" t="s">
        <v>36</v>
      </c>
      <c r="B2" s="3" t="s">
        <v>37</v>
      </c>
      <c r="C2" s="3" t="s">
        <v>37</v>
      </c>
      <c r="D2" s="3" t="s">
        <v>37</v>
      </c>
      <c r="E2" s="3" t="s">
        <v>37</v>
      </c>
      <c r="F2" s="3" t="s">
        <v>37</v>
      </c>
      <c r="G2" s="3" t="s">
        <v>37</v>
      </c>
      <c r="H2" s="3" t="s">
        <v>37</v>
      </c>
      <c r="I2" s="3" t="s">
        <v>37</v>
      </c>
      <c r="J2" s="3" t="s">
        <v>37</v>
      </c>
      <c r="K2" s="3" t="s">
        <v>37</v>
      </c>
      <c r="L2" s="3" t="s">
        <v>37</v>
      </c>
      <c r="M2" s="3" t="s">
        <v>37</v>
      </c>
      <c r="N2" s="3" t="s">
        <v>37</v>
      </c>
      <c r="O2" s="3" t="s">
        <v>37</v>
      </c>
      <c r="P2" s="3" t="s">
        <v>37</v>
      </c>
      <c r="Q2" s="3" t="s">
        <v>37</v>
      </c>
      <c r="R2" s="3" t="s">
        <v>37</v>
      </c>
      <c r="S2" s="3" t="s">
        <v>37</v>
      </c>
      <c r="T2" s="3" t="s">
        <v>37</v>
      </c>
      <c r="U2" s="3" t="s">
        <v>37</v>
      </c>
      <c r="V2" s="3" t="s">
        <v>37</v>
      </c>
      <c r="W2" s="3" t="s">
        <v>37</v>
      </c>
      <c r="X2" s="3" t="s">
        <v>37</v>
      </c>
      <c r="Y2" s="3" t="s">
        <v>37</v>
      </c>
      <c r="Z2" s="3" t="s">
        <v>37</v>
      </c>
      <c r="AA2" s="3" t="s">
        <v>37</v>
      </c>
      <c r="AB2" s="3" t="s">
        <v>37</v>
      </c>
      <c r="AC2" s="3" t="s">
        <v>37</v>
      </c>
      <c r="AD2" s="3" t="s">
        <v>37</v>
      </c>
      <c r="AE2" s="3" t="s">
        <v>37</v>
      </c>
      <c r="AF2" s="3" t="s">
        <v>37</v>
      </c>
      <c r="AG2" s="3" t="s">
        <v>37</v>
      </c>
      <c r="AH2" s="3" t="s">
        <v>37</v>
      </c>
      <c r="AI2" s="3" t="s">
        <v>37</v>
      </c>
      <c r="AJ2" s="3" t="s">
        <v>37</v>
      </c>
      <c r="AK2" s="3" t="s">
        <v>37</v>
      </c>
    </row>
    <row r="3" spans="1:37" ht="26.45" customHeight="1" x14ac:dyDescent="0.25">
      <c r="A3" s="1" t="s">
        <v>38</v>
      </c>
      <c r="B3" s="4">
        <v>123</v>
      </c>
      <c r="C3" s="4">
        <v>139.5</v>
      </c>
      <c r="D3" s="4">
        <v>139.5</v>
      </c>
      <c r="E3" s="4">
        <v>123</v>
      </c>
      <c r="F3" s="4">
        <v>127.5</v>
      </c>
      <c r="G3" s="4">
        <v>147</v>
      </c>
      <c r="H3" s="4">
        <v>147</v>
      </c>
      <c r="I3" s="4">
        <v>135</v>
      </c>
      <c r="J3" s="4">
        <v>127.5</v>
      </c>
      <c r="K3" s="4">
        <v>127.5</v>
      </c>
      <c r="L3" s="4">
        <v>135</v>
      </c>
      <c r="M3" s="4">
        <v>139.5</v>
      </c>
      <c r="N3" s="4">
        <v>139.5</v>
      </c>
      <c r="O3" s="4">
        <v>147</v>
      </c>
      <c r="P3" s="4">
        <v>147</v>
      </c>
      <c r="Q3" s="4">
        <v>127.5</v>
      </c>
      <c r="R3" s="4">
        <v>135</v>
      </c>
      <c r="S3" s="4">
        <v>123</v>
      </c>
      <c r="T3" s="4">
        <v>130</v>
      </c>
      <c r="U3" s="4">
        <v>135</v>
      </c>
      <c r="V3" s="4">
        <v>135</v>
      </c>
      <c r="W3" s="4">
        <v>140</v>
      </c>
      <c r="X3" s="4">
        <v>130</v>
      </c>
      <c r="Y3" s="4">
        <v>145</v>
      </c>
      <c r="Z3" s="4">
        <v>135</v>
      </c>
      <c r="AA3" s="4">
        <v>145</v>
      </c>
      <c r="AB3" s="4">
        <v>135</v>
      </c>
      <c r="AC3" s="4">
        <v>145</v>
      </c>
      <c r="AD3" s="4">
        <v>135</v>
      </c>
      <c r="AE3" s="4">
        <v>130</v>
      </c>
      <c r="AF3" s="4">
        <v>130</v>
      </c>
      <c r="AG3" s="4">
        <v>130</v>
      </c>
      <c r="AH3" s="4">
        <v>145</v>
      </c>
      <c r="AI3" s="4">
        <v>135</v>
      </c>
      <c r="AJ3" s="4">
        <v>145</v>
      </c>
      <c r="AK3" s="4">
        <v>135</v>
      </c>
    </row>
    <row r="4" spans="1:37" ht="27" customHeight="1" x14ac:dyDescent="0.25">
      <c r="A4" s="6" t="s">
        <v>39</v>
      </c>
      <c r="B4" s="12">
        <f>B3</f>
        <v>123</v>
      </c>
      <c r="C4" s="12">
        <f t="shared" ref="C4:S4" si="0">C3</f>
        <v>139.5</v>
      </c>
      <c r="D4" s="12">
        <f t="shared" si="0"/>
        <v>139.5</v>
      </c>
      <c r="E4" s="12">
        <f t="shared" si="0"/>
        <v>123</v>
      </c>
      <c r="F4" s="12">
        <f t="shared" si="0"/>
        <v>127.5</v>
      </c>
      <c r="G4" s="12">
        <f t="shared" si="0"/>
        <v>147</v>
      </c>
      <c r="H4" s="12">
        <f t="shared" si="0"/>
        <v>147</v>
      </c>
      <c r="I4" s="12">
        <f t="shared" si="0"/>
        <v>135</v>
      </c>
      <c r="J4" s="12">
        <f t="shared" si="0"/>
        <v>127.5</v>
      </c>
      <c r="K4" s="12">
        <f t="shared" si="0"/>
        <v>127.5</v>
      </c>
      <c r="L4" s="12">
        <f t="shared" si="0"/>
        <v>135</v>
      </c>
      <c r="M4" s="12">
        <f t="shared" si="0"/>
        <v>139.5</v>
      </c>
      <c r="N4" s="12">
        <f t="shared" si="0"/>
        <v>139.5</v>
      </c>
      <c r="O4" s="12">
        <f t="shared" si="0"/>
        <v>147</v>
      </c>
      <c r="P4" s="12">
        <f t="shared" si="0"/>
        <v>147</v>
      </c>
      <c r="Q4" s="12">
        <f t="shared" si="0"/>
        <v>127.5</v>
      </c>
      <c r="R4" s="12">
        <f t="shared" si="0"/>
        <v>135</v>
      </c>
      <c r="S4" s="12">
        <f t="shared" si="0"/>
        <v>123</v>
      </c>
      <c r="T4" s="7">
        <f t="shared" ref="T4:AK4" si="1">SUM(T3:T3)</f>
        <v>130</v>
      </c>
      <c r="U4" s="7">
        <f t="shared" si="1"/>
        <v>135</v>
      </c>
      <c r="V4" s="7">
        <f t="shared" si="1"/>
        <v>135</v>
      </c>
      <c r="W4" s="7">
        <f t="shared" si="1"/>
        <v>140</v>
      </c>
      <c r="X4" s="7">
        <f t="shared" si="1"/>
        <v>130</v>
      </c>
      <c r="Y4" s="7">
        <f t="shared" si="1"/>
        <v>145</v>
      </c>
      <c r="Z4" s="7">
        <f t="shared" si="1"/>
        <v>135</v>
      </c>
      <c r="AA4" s="7">
        <f t="shared" si="1"/>
        <v>145</v>
      </c>
      <c r="AB4" s="7">
        <f t="shared" si="1"/>
        <v>135</v>
      </c>
      <c r="AC4" s="7">
        <f t="shared" si="1"/>
        <v>145</v>
      </c>
      <c r="AD4" s="7">
        <f t="shared" si="1"/>
        <v>135</v>
      </c>
      <c r="AE4" s="7">
        <f t="shared" si="1"/>
        <v>130</v>
      </c>
      <c r="AF4" s="7">
        <f t="shared" si="1"/>
        <v>130</v>
      </c>
      <c r="AG4" s="7">
        <f t="shared" si="1"/>
        <v>130</v>
      </c>
      <c r="AH4" s="7">
        <f t="shared" si="1"/>
        <v>145</v>
      </c>
      <c r="AI4" s="7">
        <f t="shared" si="1"/>
        <v>135</v>
      </c>
      <c r="AJ4" s="7">
        <f t="shared" si="1"/>
        <v>145</v>
      </c>
      <c r="AK4" s="7">
        <f t="shared" si="1"/>
        <v>135</v>
      </c>
    </row>
    <row r="5" spans="1:37" s="14" customFormat="1" x14ac:dyDescent="0.25">
      <c r="A5" s="8" t="s">
        <v>40</v>
      </c>
      <c r="B5" s="13">
        <f>B3/150</f>
        <v>0.82</v>
      </c>
      <c r="C5" s="13">
        <f t="shared" ref="C5:S5" si="2">C3/150</f>
        <v>0.93</v>
      </c>
      <c r="D5" s="13">
        <f t="shared" si="2"/>
        <v>0.93</v>
      </c>
      <c r="E5" s="13">
        <f t="shared" si="2"/>
        <v>0.82</v>
      </c>
      <c r="F5" s="13">
        <f t="shared" si="2"/>
        <v>0.85</v>
      </c>
      <c r="G5" s="13">
        <f t="shared" si="2"/>
        <v>0.98</v>
      </c>
      <c r="H5" s="13">
        <f t="shared" si="2"/>
        <v>0.98</v>
      </c>
      <c r="I5" s="13">
        <f t="shared" si="2"/>
        <v>0.9</v>
      </c>
      <c r="J5" s="13">
        <f t="shared" si="2"/>
        <v>0.85</v>
      </c>
      <c r="K5" s="13">
        <f t="shared" si="2"/>
        <v>0.85</v>
      </c>
      <c r="L5" s="13">
        <f t="shared" si="2"/>
        <v>0.9</v>
      </c>
      <c r="M5" s="13">
        <f t="shared" si="2"/>
        <v>0.93</v>
      </c>
      <c r="N5" s="13">
        <f t="shared" si="2"/>
        <v>0.93</v>
      </c>
      <c r="O5" s="13">
        <f t="shared" si="2"/>
        <v>0.98</v>
      </c>
      <c r="P5" s="13">
        <f t="shared" si="2"/>
        <v>0.98</v>
      </c>
      <c r="Q5" s="13">
        <f t="shared" si="2"/>
        <v>0.85</v>
      </c>
      <c r="R5" s="13">
        <f t="shared" si="2"/>
        <v>0.9</v>
      </c>
      <c r="S5" s="13">
        <f t="shared" si="2"/>
        <v>0.82</v>
      </c>
      <c r="T5" s="9">
        <f>T4/150</f>
        <v>0.8666666666666667</v>
      </c>
      <c r="U5" s="9">
        <f t="shared" ref="U5:AK5" si="3">U4/150</f>
        <v>0.9</v>
      </c>
      <c r="V5" s="9">
        <f t="shared" si="3"/>
        <v>0.9</v>
      </c>
      <c r="W5" s="9">
        <f t="shared" si="3"/>
        <v>0.93333333333333335</v>
      </c>
      <c r="X5" s="9">
        <f t="shared" si="3"/>
        <v>0.8666666666666667</v>
      </c>
      <c r="Y5" s="9">
        <f t="shared" si="3"/>
        <v>0.96666666666666667</v>
      </c>
      <c r="Z5" s="9">
        <f t="shared" si="3"/>
        <v>0.9</v>
      </c>
      <c r="AA5" s="9">
        <f t="shared" si="3"/>
        <v>0.96666666666666667</v>
      </c>
      <c r="AB5" s="9">
        <f t="shared" si="3"/>
        <v>0.9</v>
      </c>
      <c r="AC5" s="9">
        <f t="shared" si="3"/>
        <v>0.96666666666666667</v>
      </c>
      <c r="AD5" s="9">
        <f t="shared" si="3"/>
        <v>0.9</v>
      </c>
      <c r="AE5" s="9">
        <f t="shared" si="3"/>
        <v>0.8666666666666667</v>
      </c>
      <c r="AF5" s="9">
        <f t="shared" si="3"/>
        <v>0.8666666666666667</v>
      </c>
      <c r="AG5" s="9">
        <f t="shared" si="3"/>
        <v>0.8666666666666667</v>
      </c>
      <c r="AH5" s="9">
        <f t="shared" si="3"/>
        <v>0.96666666666666667</v>
      </c>
      <c r="AI5" s="9">
        <f t="shared" si="3"/>
        <v>0.9</v>
      </c>
      <c r="AJ5" s="9">
        <f t="shared" si="3"/>
        <v>0.96666666666666667</v>
      </c>
      <c r="AK5" s="9">
        <f t="shared" si="3"/>
        <v>0.9</v>
      </c>
    </row>
    <row r="7" spans="1:37" x14ac:dyDescent="0.25">
      <c r="B7" t="s">
        <v>1</v>
      </c>
      <c r="C7" t="s">
        <v>2</v>
      </c>
      <c r="D7" t="s">
        <v>3</v>
      </c>
      <c r="E7" t="s">
        <v>4</v>
      </c>
      <c r="F7" t="s">
        <v>5</v>
      </c>
      <c r="G7" t="s">
        <v>6</v>
      </c>
      <c r="H7" t="s">
        <v>7</v>
      </c>
      <c r="I7" t="s">
        <v>8</v>
      </c>
      <c r="J7" t="s">
        <v>9</v>
      </c>
      <c r="K7" t="s">
        <v>10</v>
      </c>
      <c r="L7" t="s">
        <v>11</v>
      </c>
      <c r="M7" t="s">
        <v>12</v>
      </c>
      <c r="N7" t="s">
        <v>13</v>
      </c>
      <c r="O7" t="s">
        <v>14</v>
      </c>
      <c r="P7" t="s">
        <v>15</v>
      </c>
      <c r="Q7" t="s">
        <v>16</v>
      </c>
      <c r="R7" t="s">
        <v>17</v>
      </c>
      <c r="S7" t="s">
        <v>18</v>
      </c>
      <c r="T7" t="s">
        <v>19</v>
      </c>
      <c r="U7" t="s">
        <v>20</v>
      </c>
      <c r="V7" t="s">
        <v>21</v>
      </c>
      <c r="W7" t="s">
        <v>22</v>
      </c>
      <c r="X7" t="s">
        <v>23</v>
      </c>
      <c r="Y7" t="s">
        <v>24</v>
      </c>
      <c r="Z7" t="s">
        <v>25</v>
      </c>
      <c r="AA7" t="s">
        <v>26</v>
      </c>
      <c r="AB7" t="s">
        <v>27</v>
      </c>
      <c r="AC7" t="s">
        <v>28</v>
      </c>
      <c r="AD7" t="s">
        <v>29</v>
      </c>
      <c r="AE7" t="s">
        <v>30</v>
      </c>
      <c r="AF7" t="s">
        <v>31</v>
      </c>
      <c r="AG7" t="s">
        <v>32</v>
      </c>
      <c r="AH7" t="s">
        <v>33</v>
      </c>
      <c r="AI7" t="s">
        <v>34</v>
      </c>
      <c r="AJ7" t="s">
        <v>35</v>
      </c>
      <c r="AK7" t="s">
        <v>45</v>
      </c>
    </row>
    <row r="8" spans="1:37" ht="42" customHeight="1" x14ac:dyDescent="0.25">
      <c r="A8" s="2" t="s">
        <v>41</v>
      </c>
      <c r="B8" s="3" t="s">
        <v>37</v>
      </c>
      <c r="C8" s="3" t="s">
        <v>37</v>
      </c>
      <c r="D8" s="3" t="s">
        <v>37</v>
      </c>
      <c r="E8" s="3" t="s">
        <v>37</v>
      </c>
      <c r="F8" s="3" t="s">
        <v>37</v>
      </c>
      <c r="G8" s="3" t="s">
        <v>37</v>
      </c>
      <c r="H8" s="3" t="s">
        <v>37</v>
      </c>
      <c r="I8" s="3" t="s">
        <v>37</v>
      </c>
      <c r="J8" s="3" t="s">
        <v>37</v>
      </c>
      <c r="K8" s="3" t="s">
        <v>37</v>
      </c>
      <c r="L8" s="3" t="s">
        <v>37</v>
      </c>
      <c r="M8" s="3" t="s">
        <v>37</v>
      </c>
      <c r="N8" s="3" t="s">
        <v>37</v>
      </c>
      <c r="O8" s="3" t="s">
        <v>37</v>
      </c>
      <c r="P8" s="3" t="s">
        <v>37</v>
      </c>
      <c r="Q8" s="3" t="s">
        <v>37</v>
      </c>
      <c r="R8" s="3" t="s">
        <v>37</v>
      </c>
      <c r="S8" s="3" t="s">
        <v>37</v>
      </c>
      <c r="T8" s="3" t="s">
        <v>37</v>
      </c>
      <c r="U8" s="3" t="s">
        <v>37</v>
      </c>
      <c r="V8" s="3" t="s">
        <v>37</v>
      </c>
      <c r="W8" s="3" t="s">
        <v>37</v>
      </c>
      <c r="X8" s="3" t="s">
        <v>37</v>
      </c>
      <c r="Y8" s="3" t="s">
        <v>37</v>
      </c>
      <c r="Z8" s="3" t="s">
        <v>37</v>
      </c>
      <c r="AA8" s="3" t="s">
        <v>37</v>
      </c>
      <c r="AB8" s="3" t="s">
        <v>37</v>
      </c>
      <c r="AC8" s="3" t="s">
        <v>37</v>
      </c>
      <c r="AD8" s="3" t="s">
        <v>37</v>
      </c>
      <c r="AE8" s="3" t="s">
        <v>37</v>
      </c>
      <c r="AF8" s="3" t="s">
        <v>37</v>
      </c>
      <c r="AG8" s="3" t="s">
        <v>37</v>
      </c>
      <c r="AH8" s="3" t="s">
        <v>37</v>
      </c>
      <c r="AI8" s="3" t="s">
        <v>37</v>
      </c>
      <c r="AJ8" s="3" t="s">
        <v>37</v>
      </c>
      <c r="AK8" s="3" t="s">
        <v>37</v>
      </c>
    </row>
    <row r="9" spans="1:37" ht="26.45" customHeight="1" x14ac:dyDescent="0.25">
      <c r="A9" s="1" t="s">
        <v>38</v>
      </c>
      <c r="B9" s="10">
        <v>36.265000000000001</v>
      </c>
      <c r="C9" s="4">
        <v>38.75</v>
      </c>
      <c r="D9" s="4">
        <v>38.75</v>
      </c>
      <c r="E9" s="10">
        <v>36.265000000000001</v>
      </c>
      <c r="F9" s="4">
        <v>41.94</v>
      </c>
      <c r="G9" s="10">
        <v>46.889000000000003</v>
      </c>
      <c r="H9" s="10">
        <v>46.889000000000003</v>
      </c>
      <c r="I9" s="10">
        <v>40.6325</v>
      </c>
      <c r="J9" s="4">
        <v>41.94</v>
      </c>
      <c r="K9" s="4">
        <v>41.94</v>
      </c>
      <c r="L9" s="10">
        <v>40.6325</v>
      </c>
      <c r="M9" s="4">
        <v>38.75</v>
      </c>
      <c r="N9" s="4">
        <v>38.75</v>
      </c>
      <c r="O9" s="10">
        <v>46.889000000000003</v>
      </c>
      <c r="P9" s="10">
        <v>46.889000000000003</v>
      </c>
      <c r="Q9" s="4">
        <v>41.94</v>
      </c>
      <c r="R9" s="10">
        <v>40.6325</v>
      </c>
      <c r="S9" s="10">
        <v>36.265000000000001</v>
      </c>
      <c r="T9" s="4">
        <v>42</v>
      </c>
      <c r="U9" s="4">
        <v>40</v>
      </c>
      <c r="V9" s="4">
        <v>41</v>
      </c>
      <c r="W9" s="4">
        <v>45</v>
      </c>
      <c r="X9" s="4">
        <v>44</v>
      </c>
      <c r="Y9" s="4">
        <v>47</v>
      </c>
      <c r="Z9" s="4">
        <v>38</v>
      </c>
      <c r="AA9" s="4">
        <v>48</v>
      </c>
      <c r="AB9" s="4">
        <v>41</v>
      </c>
      <c r="AC9" s="4">
        <v>47</v>
      </c>
      <c r="AD9" s="4">
        <v>41</v>
      </c>
      <c r="AE9" s="4">
        <v>42</v>
      </c>
      <c r="AF9" s="4">
        <v>42</v>
      </c>
      <c r="AG9" s="4">
        <v>42</v>
      </c>
      <c r="AH9" s="4">
        <v>47</v>
      </c>
      <c r="AI9" s="4">
        <v>40</v>
      </c>
      <c r="AJ9" s="4">
        <v>48</v>
      </c>
      <c r="AK9" s="4">
        <v>42</v>
      </c>
    </row>
    <row r="10" spans="1:37" ht="27" customHeight="1" x14ac:dyDescent="0.25">
      <c r="A10" s="6" t="s">
        <v>39</v>
      </c>
      <c r="B10" s="15">
        <f t="shared" ref="B10:AK10" si="4">SUM(B9:B9)</f>
        <v>36.265000000000001</v>
      </c>
      <c r="C10" s="16">
        <f t="shared" si="4"/>
        <v>38.75</v>
      </c>
      <c r="D10" s="16">
        <f t="shared" si="4"/>
        <v>38.75</v>
      </c>
      <c r="E10" s="15">
        <f t="shared" si="4"/>
        <v>36.265000000000001</v>
      </c>
      <c r="F10" s="16">
        <f t="shared" si="4"/>
        <v>41.94</v>
      </c>
      <c r="G10" s="15">
        <f t="shared" si="4"/>
        <v>46.889000000000003</v>
      </c>
      <c r="H10" s="15">
        <f t="shared" si="4"/>
        <v>46.889000000000003</v>
      </c>
      <c r="I10" s="15">
        <f t="shared" si="4"/>
        <v>40.6325</v>
      </c>
      <c r="J10" s="16">
        <f t="shared" si="4"/>
        <v>41.94</v>
      </c>
      <c r="K10" s="16">
        <f t="shared" si="4"/>
        <v>41.94</v>
      </c>
      <c r="L10" s="15">
        <f t="shared" si="4"/>
        <v>40.6325</v>
      </c>
      <c r="M10" s="16">
        <f t="shared" si="4"/>
        <v>38.75</v>
      </c>
      <c r="N10" s="16">
        <f t="shared" si="4"/>
        <v>38.75</v>
      </c>
      <c r="O10" s="15">
        <f t="shared" si="4"/>
        <v>46.889000000000003</v>
      </c>
      <c r="P10" s="11">
        <f t="shared" si="4"/>
        <v>46.889000000000003</v>
      </c>
      <c r="Q10" s="7">
        <f t="shared" si="4"/>
        <v>41.94</v>
      </c>
      <c r="R10" s="11">
        <f t="shared" si="4"/>
        <v>40.6325</v>
      </c>
      <c r="S10" s="11">
        <f t="shared" si="4"/>
        <v>36.265000000000001</v>
      </c>
      <c r="T10" s="7">
        <f t="shared" si="4"/>
        <v>42</v>
      </c>
      <c r="U10" s="7">
        <f t="shared" si="4"/>
        <v>40</v>
      </c>
      <c r="V10" s="7">
        <f t="shared" si="4"/>
        <v>41</v>
      </c>
      <c r="W10" s="7">
        <f t="shared" si="4"/>
        <v>45</v>
      </c>
      <c r="X10" s="7">
        <f t="shared" si="4"/>
        <v>44</v>
      </c>
      <c r="Y10" s="7">
        <f t="shared" si="4"/>
        <v>47</v>
      </c>
      <c r="Z10" s="7">
        <f t="shared" si="4"/>
        <v>38</v>
      </c>
      <c r="AA10" s="7">
        <f t="shared" si="4"/>
        <v>48</v>
      </c>
      <c r="AB10" s="7">
        <f t="shared" si="4"/>
        <v>41</v>
      </c>
      <c r="AC10" s="7">
        <f t="shared" si="4"/>
        <v>47</v>
      </c>
      <c r="AD10" s="7">
        <f t="shared" si="4"/>
        <v>41</v>
      </c>
      <c r="AE10" s="7">
        <f t="shared" si="4"/>
        <v>42</v>
      </c>
      <c r="AF10" s="7">
        <f t="shared" si="4"/>
        <v>42</v>
      </c>
      <c r="AG10" s="7">
        <f t="shared" si="4"/>
        <v>42</v>
      </c>
      <c r="AH10" s="7">
        <f t="shared" si="4"/>
        <v>47</v>
      </c>
      <c r="AI10" s="7">
        <f t="shared" si="4"/>
        <v>40</v>
      </c>
      <c r="AJ10" s="7">
        <f t="shared" si="4"/>
        <v>48</v>
      </c>
      <c r="AK10" s="7">
        <f t="shared" si="4"/>
        <v>42</v>
      </c>
    </row>
    <row r="11" spans="1:37" x14ac:dyDescent="0.25">
      <c r="A11" s="8" t="s">
        <v>42</v>
      </c>
      <c r="B11" s="9">
        <f>(B10/50)</f>
        <v>0.72530000000000006</v>
      </c>
      <c r="C11" s="9">
        <f t="shared" ref="C11:S11" si="5">(C10/50)</f>
        <v>0.77500000000000002</v>
      </c>
      <c r="D11" s="9">
        <f t="shared" si="5"/>
        <v>0.77500000000000002</v>
      </c>
      <c r="E11" s="9">
        <f t="shared" si="5"/>
        <v>0.72530000000000006</v>
      </c>
      <c r="F11" s="9">
        <f t="shared" si="5"/>
        <v>0.83879999999999999</v>
      </c>
      <c r="G11" s="9">
        <f t="shared" si="5"/>
        <v>0.93778000000000006</v>
      </c>
      <c r="H11" s="9">
        <f t="shared" si="5"/>
        <v>0.93778000000000006</v>
      </c>
      <c r="I11" s="9">
        <f t="shared" si="5"/>
        <v>0.81264999999999998</v>
      </c>
      <c r="J11" s="9">
        <f t="shared" si="5"/>
        <v>0.83879999999999999</v>
      </c>
      <c r="K11" s="9">
        <f t="shared" si="5"/>
        <v>0.83879999999999999</v>
      </c>
      <c r="L11" s="9">
        <f t="shared" si="5"/>
        <v>0.81264999999999998</v>
      </c>
      <c r="M11" s="9">
        <f t="shared" si="5"/>
        <v>0.77500000000000002</v>
      </c>
      <c r="N11" s="9">
        <f t="shared" si="5"/>
        <v>0.77500000000000002</v>
      </c>
      <c r="O11" s="9">
        <f t="shared" si="5"/>
        <v>0.93778000000000006</v>
      </c>
      <c r="P11" s="9">
        <f t="shared" si="5"/>
        <v>0.93778000000000006</v>
      </c>
      <c r="Q11" s="9">
        <f t="shared" si="5"/>
        <v>0.83879999999999999</v>
      </c>
      <c r="R11" s="9">
        <f t="shared" si="5"/>
        <v>0.81264999999999998</v>
      </c>
      <c r="S11" s="9">
        <f t="shared" si="5"/>
        <v>0.72530000000000006</v>
      </c>
      <c r="T11" s="9">
        <f>(T10/50)</f>
        <v>0.84</v>
      </c>
      <c r="U11" s="9">
        <f t="shared" ref="U11:AK11" si="6">(U10/50)</f>
        <v>0.8</v>
      </c>
      <c r="V11" s="9">
        <f t="shared" si="6"/>
        <v>0.82</v>
      </c>
      <c r="W11" s="9">
        <f t="shared" si="6"/>
        <v>0.9</v>
      </c>
      <c r="X11" s="9">
        <f t="shared" si="6"/>
        <v>0.88</v>
      </c>
      <c r="Y11" s="9">
        <f t="shared" si="6"/>
        <v>0.94</v>
      </c>
      <c r="Z11" s="9">
        <f t="shared" si="6"/>
        <v>0.76</v>
      </c>
      <c r="AA11" s="9">
        <f t="shared" si="6"/>
        <v>0.96</v>
      </c>
      <c r="AB11" s="9">
        <f t="shared" si="6"/>
        <v>0.82</v>
      </c>
      <c r="AC11" s="9">
        <f t="shared" si="6"/>
        <v>0.94</v>
      </c>
      <c r="AD11" s="9">
        <f t="shared" si="6"/>
        <v>0.82</v>
      </c>
      <c r="AE11" s="9">
        <f t="shared" si="6"/>
        <v>0.84</v>
      </c>
      <c r="AF11" s="9">
        <f t="shared" si="6"/>
        <v>0.84</v>
      </c>
      <c r="AG11" s="9">
        <f t="shared" si="6"/>
        <v>0.84</v>
      </c>
      <c r="AH11" s="9">
        <f t="shared" si="6"/>
        <v>0.94</v>
      </c>
      <c r="AI11" s="9">
        <f t="shared" si="6"/>
        <v>0.8</v>
      </c>
      <c r="AJ11" s="9">
        <f t="shared" si="6"/>
        <v>0.96</v>
      </c>
      <c r="AK11" s="9">
        <f t="shared" si="6"/>
        <v>0.84</v>
      </c>
    </row>
    <row r="13" spans="1:37" x14ac:dyDescent="0.25">
      <c r="A13" t="s">
        <v>43</v>
      </c>
    </row>
  </sheetData>
  <pageMargins left="0.7" right="0.7" top="0.75" bottom="0.75" header="0.3" footer="0.3"/>
  <pageSetup scale="34" fitToHeight="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3"/>
  <sheetViews>
    <sheetView workbookViewId="0">
      <selection activeCell="A7" sqref="A7:BA9"/>
    </sheetView>
  </sheetViews>
  <sheetFormatPr defaultColWidth="8.7109375" defaultRowHeight="15" x14ac:dyDescent="0.25"/>
  <cols>
    <col min="1" max="1" width="28.140625" customWidth="1"/>
    <col min="2" max="2" width="9.42578125" customWidth="1"/>
    <col min="3" max="11" width="10.85546875" bestFit="1" customWidth="1"/>
    <col min="12" max="12" width="10.5703125" customWidth="1"/>
    <col min="13" max="20" width="10.85546875" bestFit="1" customWidth="1"/>
    <col min="21" max="21" width="12.42578125" customWidth="1"/>
    <col min="22" max="53" width="10.85546875" bestFit="1" customWidth="1"/>
  </cols>
  <sheetData>
    <row r="1" spans="1:53" x14ac:dyDescent="0.25"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45</v>
      </c>
      <c r="AL1" t="s">
        <v>46</v>
      </c>
      <c r="AM1" t="s">
        <v>47</v>
      </c>
      <c r="AN1" t="s">
        <v>48</v>
      </c>
      <c r="AO1" t="s">
        <v>49</v>
      </c>
      <c r="AP1" t="s">
        <v>50</v>
      </c>
      <c r="AQ1" t="s">
        <v>51</v>
      </c>
      <c r="AR1" t="s">
        <v>52</v>
      </c>
      <c r="AS1" t="s">
        <v>53</v>
      </c>
      <c r="AT1" t="s">
        <v>54</v>
      </c>
      <c r="AU1" t="s">
        <v>55</v>
      </c>
      <c r="AV1" t="s">
        <v>56</v>
      </c>
      <c r="AW1" t="s">
        <v>57</v>
      </c>
      <c r="AX1" t="s">
        <v>58</v>
      </c>
      <c r="AY1" t="s">
        <v>59</v>
      </c>
      <c r="AZ1" t="s">
        <v>60</v>
      </c>
      <c r="BA1" t="s">
        <v>61</v>
      </c>
    </row>
    <row r="2" spans="1:53" ht="42" customHeight="1" x14ac:dyDescent="0.25">
      <c r="A2" s="2" t="s">
        <v>36</v>
      </c>
      <c r="B2" s="3" t="s">
        <v>37</v>
      </c>
      <c r="C2" s="3" t="s">
        <v>37</v>
      </c>
      <c r="D2" s="3" t="s">
        <v>37</v>
      </c>
      <c r="E2" s="3" t="s">
        <v>37</v>
      </c>
      <c r="F2" s="3" t="s">
        <v>37</v>
      </c>
      <c r="G2" s="3" t="s">
        <v>37</v>
      </c>
      <c r="H2" s="3" t="s">
        <v>37</v>
      </c>
      <c r="I2" s="3" t="s">
        <v>37</v>
      </c>
      <c r="J2" s="3" t="s">
        <v>37</v>
      </c>
      <c r="K2" s="3" t="s">
        <v>37</v>
      </c>
      <c r="L2" s="3" t="s">
        <v>37</v>
      </c>
      <c r="M2" s="3" t="s">
        <v>37</v>
      </c>
      <c r="N2" s="3" t="s">
        <v>37</v>
      </c>
      <c r="O2" s="3" t="s">
        <v>37</v>
      </c>
      <c r="P2" s="3" t="s">
        <v>37</v>
      </c>
      <c r="Q2" s="3" t="s">
        <v>37</v>
      </c>
      <c r="R2" s="3" t="s">
        <v>37</v>
      </c>
      <c r="S2" s="3" t="s">
        <v>37</v>
      </c>
      <c r="T2" s="3" t="s">
        <v>37</v>
      </c>
      <c r="U2" s="3" t="s">
        <v>37</v>
      </c>
      <c r="V2" s="3" t="s">
        <v>37</v>
      </c>
      <c r="W2" s="3" t="s">
        <v>37</v>
      </c>
      <c r="X2" s="3" t="s">
        <v>37</v>
      </c>
      <c r="Y2" s="3" t="s">
        <v>37</v>
      </c>
      <c r="Z2" s="3" t="s">
        <v>37</v>
      </c>
      <c r="AA2" s="3" t="s">
        <v>37</v>
      </c>
      <c r="AB2" s="3" t="s">
        <v>37</v>
      </c>
      <c r="AC2" s="3" t="s">
        <v>37</v>
      </c>
      <c r="AD2" s="3" t="s">
        <v>37</v>
      </c>
      <c r="AE2" s="3" t="s">
        <v>37</v>
      </c>
      <c r="AF2" s="3" t="s">
        <v>37</v>
      </c>
      <c r="AG2" s="3" t="s">
        <v>37</v>
      </c>
      <c r="AH2" s="3" t="s">
        <v>37</v>
      </c>
      <c r="AI2" s="3" t="s">
        <v>37</v>
      </c>
      <c r="AJ2" s="3" t="s">
        <v>37</v>
      </c>
      <c r="AK2" s="3" t="s">
        <v>37</v>
      </c>
      <c r="AL2" s="3" t="s">
        <v>37</v>
      </c>
      <c r="AM2" s="3" t="s">
        <v>37</v>
      </c>
      <c r="AN2" s="3" t="s">
        <v>37</v>
      </c>
      <c r="AO2" s="3" t="s">
        <v>37</v>
      </c>
      <c r="AP2" s="3" t="s">
        <v>37</v>
      </c>
      <c r="AQ2" s="3" t="s">
        <v>37</v>
      </c>
      <c r="AR2" s="3" t="s">
        <v>37</v>
      </c>
      <c r="AS2" s="3" t="s">
        <v>37</v>
      </c>
      <c r="AT2" s="3" t="s">
        <v>37</v>
      </c>
      <c r="AU2" s="3" t="s">
        <v>37</v>
      </c>
      <c r="AV2" s="3" t="s">
        <v>37</v>
      </c>
      <c r="AW2" s="3" t="s">
        <v>37</v>
      </c>
      <c r="AX2" s="3" t="s">
        <v>37</v>
      </c>
      <c r="AY2" s="3" t="s">
        <v>37</v>
      </c>
      <c r="AZ2" s="3" t="s">
        <v>37</v>
      </c>
      <c r="BA2" s="3" t="s">
        <v>37</v>
      </c>
    </row>
    <row r="3" spans="1:53" ht="26.45" customHeight="1" x14ac:dyDescent="0.25">
      <c r="A3" s="1" t="s">
        <v>38</v>
      </c>
      <c r="B3" s="4">
        <v>135</v>
      </c>
      <c r="C3" s="4">
        <v>135</v>
      </c>
      <c r="D3" s="4">
        <v>150</v>
      </c>
      <c r="E3" s="4">
        <v>144</v>
      </c>
      <c r="F3" s="4">
        <v>135</v>
      </c>
      <c r="G3" s="4">
        <v>138</v>
      </c>
      <c r="H3" s="4">
        <v>144</v>
      </c>
      <c r="I3" s="4">
        <v>150</v>
      </c>
      <c r="J3" s="4">
        <v>138</v>
      </c>
      <c r="K3" s="4">
        <v>150</v>
      </c>
      <c r="L3" s="4">
        <v>135</v>
      </c>
      <c r="M3" s="4">
        <v>144</v>
      </c>
      <c r="N3" s="4">
        <v>150</v>
      </c>
      <c r="O3" s="4">
        <v>150</v>
      </c>
      <c r="P3" s="4">
        <v>144</v>
      </c>
      <c r="Q3" s="4">
        <v>138</v>
      </c>
      <c r="R3" s="4">
        <v>132</v>
      </c>
      <c r="S3" s="4">
        <v>138</v>
      </c>
      <c r="T3" s="4">
        <v>138</v>
      </c>
      <c r="U3" s="4">
        <v>132</v>
      </c>
      <c r="V3" s="4">
        <v>132</v>
      </c>
      <c r="W3" s="4">
        <v>138</v>
      </c>
      <c r="X3" s="4">
        <v>132</v>
      </c>
      <c r="Y3" s="4">
        <v>132</v>
      </c>
      <c r="Z3" s="4">
        <v>123</v>
      </c>
      <c r="AA3" s="4">
        <v>132</v>
      </c>
      <c r="AB3" s="4">
        <v>132</v>
      </c>
      <c r="AC3" s="4">
        <v>123</v>
      </c>
      <c r="AD3" s="4">
        <v>132</v>
      </c>
      <c r="AE3" s="4">
        <v>132</v>
      </c>
      <c r="AF3" s="4">
        <v>123</v>
      </c>
      <c r="AG3" s="4">
        <v>138</v>
      </c>
      <c r="AH3" s="4">
        <v>123</v>
      </c>
      <c r="AI3" s="4">
        <v>123</v>
      </c>
      <c r="AJ3" s="4">
        <v>132</v>
      </c>
      <c r="AK3" s="4">
        <v>142</v>
      </c>
      <c r="AL3" s="4">
        <v>125</v>
      </c>
      <c r="AM3" s="4">
        <v>140</v>
      </c>
      <c r="AN3" s="4">
        <v>130</v>
      </c>
      <c r="AO3" s="4">
        <v>125</v>
      </c>
      <c r="AP3" s="4">
        <v>142</v>
      </c>
      <c r="AQ3" s="4">
        <v>125</v>
      </c>
      <c r="AR3" s="4">
        <v>130</v>
      </c>
      <c r="AS3" s="4">
        <v>142</v>
      </c>
      <c r="AT3" s="4">
        <v>130</v>
      </c>
      <c r="AU3" s="4">
        <v>130</v>
      </c>
      <c r="AV3" s="4">
        <v>142</v>
      </c>
      <c r="AW3" s="4">
        <v>140</v>
      </c>
      <c r="AX3" s="4">
        <v>125</v>
      </c>
      <c r="AY3" s="4">
        <v>140</v>
      </c>
      <c r="AZ3" s="4">
        <v>140</v>
      </c>
      <c r="BA3" s="4">
        <v>125</v>
      </c>
    </row>
    <row r="4" spans="1:53" ht="27" customHeight="1" x14ac:dyDescent="0.25">
      <c r="A4" s="6" t="s">
        <v>39</v>
      </c>
      <c r="B4" s="12">
        <f>B3</f>
        <v>135</v>
      </c>
      <c r="C4" s="12">
        <f t="shared" ref="C4:R4" si="0">C3</f>
        <v>135</v>
      </c>
      <c r="D4" s="12">
        <f t="shared" si="0"/>
        <v>150</v>
      </c>
      <c r="E4" s="12">
        <f t="shared" si="0"/>
        <v>144</v>
      </c>
      <c r="F4" s="12">
        <f t="shared" si="0"/>
        <v>135</v>
      </c>
      <c r="G4" s="12">
        <f t="shared" si="0"/>
        <v>138</v>
      </c>
      <c r="H4" s="12">
        <f t="shared" si="0"/>
        <v>144</v>
      </c>
      <c r="I4" s="12">
        <f t="shared" si="0"/>
        <v>150</v>
      </c>
      <c r="J4" s="12">
        <f t="shared" si="0"/>
        <v>138</v>
      </c>
      <c r="K4" s="12">
        <f t="shared" si="0"/>
        <v>150</v>
      </c>
      <c r="L4" s="12">
        <f t="shared" si="0"/>
        <v>135</v>
      </c>
      <c r="M4" s="12">
        <f t="shared" si="0"/>
        <v>144</v>
      </c>
      <c r="N4" s="12">
        <f t="shared" si="0"/>
        <v>150</v>
      </c>
      <c r="O4" s="12">
        <f t="shared" si="0"/>
        <v>150</v>
      </c>
      <c r="P4" s="12">
        <f t="shared" si="0"/>
        <v>144</v>
      </c>
      <c r="Q4" s="12">
        <f t="shared" si="0"/>
        <v>138</v>
      </c>
      <c r="R4" s="12">
        <f t="shared" si="0"/>
        <v>132</v>
      </c>
      <c r="S4" s="7">
        <f t="shared" ref="S4:BA4" si="1">SUM(S3:S3)</f>
        <v>138</v>
      </c>
      <c r="T4" s="7">
        <f t="shared" si="1"/>
        <v>138</v>
      </c>
      <c r="U4" s="7">
        <f t="shared" si="1"/>
        <v>132</v>
      </c>
      <c r="V4" s="7">
        <f t="shared" si="1"/>
        <v>132</v>
      </c>
      <c r="W4" s="7">
        <f t="shared" si="1"/>
        <v>138</v>
      </c>
      <c r="X4" s="7">
        <f t="shared" si="1"/>
        <v>132</v>
      </c>
      <c r="Y4" s="7">
        <f t="shared" si="1"/>
        <v>132</v>
      </c>
      <c r="Z4" s="7">
        <f t="shared" si="1"/>
        <v>123</v>
      </c>
      <c r="AA4" s="7">
        <f t="shared" si="1"/>
        <v>132</v>
      </c>
      <c r="AB4" s="7">
        <f t="shared" si="1"/>
        <v>132</v>
      </c>
      <c r="AC4" s="7">
        <f t="shared" si="1"/>
        <v>123</v>
      </c>
      <c r="AD4" s="7">
        <f t="shared" si="1"/>
        <v>132</v>
      </c>
      <c r="AE4" s="7">
        <f t="shared" si="1"/>
        <v>132</v>
      </c>
      <c r="AF4" s="7">
        <f t="shared" si="1"/>
        <v>123</v>
      </c>
      <c r="AG4" s="7">
        <f t="shared" si="1"/>
        <v>138</v>
      </c>
      <c r="AH4" s="7">
        <f t="shared" si="1"/>
        <v>123</v>
      </c>
      <c r="AI4" s="7">
        <f t="shared" si="1"/>
        <v>123</v>
      </c>
      <c r="AJ4" s="7">
        <f t="shared" si="1"/>
        <v>132</v>
      </c>
      <c r="AK4" s="7">
        <f t="shared" si="1"/>
        <v>142</v>
      </c>
      <c r="AL4" s="7">
        <f t="shared" si="1"/>
        <v>125</v>
      </c>
      <c r="AM4" s="7">
        <f t="shared" si="1"/>
        <v>140</v>
      </c>
      <c r="AN4" s="7">
        <f t="shared" si="1"/>
        <v>130</v>
      </c>
      <c r="AO4" s="7">
        <f t="shared" si="1"/>
        <v>125</v>
      </c>
      <c r="AP4" s="7">
        <f t="shared" si="1"/>
        <v>142</v>
      </c>
      <c r="AQ4" s="7">
        <f t="shared" si="1"/>
        <v>125</v>
      </c>
      <c r="AR4" s="7">
        <f t="shared" si="1"/>
        <v>130</v>
      </c>
      <c r="AS4" s="7">
        <f t="shared" si="1"/>
        <v>142</v>
      </c>
      <c r="AT4" s="7">
        <f t="shared" si="1"/>
        <v>130</v>
      </c>
      <c r="AU4" s="7">
        <f t="shared" si="1"/>
        <v>130</v>
      </c>
      <c r="AV4" s="7">
        <f t="shared" si="1"/>
        <v>142</v>
      </c>
      <c r="AW4" s="7">
        <f t="shared" si="1"/>
        <v>140</v>
      </c>
      <c r="AX4" s="7">
        <f t="shared" si="1"/>
        <v>125</v>
      </c>
      <c r="AY4" s="7">
        <f t="shared" si="1"/>
        <v>140</v>
      </c>
      <c r="AZ4" s="7">
        <f t="shared" si="1"/>
        <v>140</v>
      </c>
      <c r="BA4" s="7">
        <f t="shared" si="1"/>
        <v>125</v>
      </c>
    </row>
    <row r="5" spans="1:53" s="14" customFormat="1" x14ac:dyDescent="0.25">
      <c r="A5" s="8" t="s">
        <v>40</v>
      </c>
      <c r="B5" s="13">
        <f>B3/150</f>
        <v>0.9</v>
      </c>
      <c r="C5" s="13">
        <f t="shared" ref="C5:R5" si="2">C3/150</f>
        <v>0.9</v>
      </c>
      <c r="D5" s="13">
        <f t="shared" si="2"/>
        <v>1</v>
      </c>
      <c r="E5" s="13">
        <f t="shared" si="2"/>
        <v>0.96</v>
      </c>
      <c r="F5" s="13">
        <f t="shared" si="2"/>
        <v>0.9</v>
      </c>
      <c r="G5" s="13">
        <f t="shared" si="2"/>
        <v>0.92</v>
      </c>
      <c r="H5" s="13">
        <f t="shared" si="2"/>
        <v>0.96</v>
      </c>
      <c r="I5" s="13">
        <f t="shared" si="2"/>
        <v>1</v>
      </c>
      <c r="J5" s="13">
        <f t="shared" si="2"/>
        <v>0.92</v>
      </c>
      <c r="K5" s="13">
        <f t="shared" si="2"/>
        <v>1</v>
      </c>
      <c r="L5" s="13">
        <f t="shared" si="2"/>
        <v>0.9</v>
      </c>
      <c r="M5" s="13">
        <f t="shared" si="2"/>
        <v>0.96</v>
      </c>
      <c r="N5" s="13">
        <f t="shared" si="2"/>
        <v>1</v>
      </c>
      <c r="O5" s="13">
        <f t="shared" si="2"/>
        <v>1</v>
      </c>
      <c r="P5" s="13">
        <f t="shared" si="2"/>
        <v>0.96</v>
      </c>
      <c r="Q5" s="13">
        <f t="shared" si="2"/>
        <v>0.92</v>
      </c>
      <c r="R5" s="13">
        <f t="shared" si="2"/>
        <v>0.88</v>
      </c>
      <c r="S5" s="9">
        <f>S4/150</f>
        <v>0.92</v>
      </c>
      <c r="T5" s="9">
        <f t="shared" ref="T5:AJ5" si="3">T4/150</f>
        <v>0.92</v>
      </c>
      <c r="U5" s="9">
        <f t="shared" si="3"/>
        <v>0.88</v>
      </c>
      <c r="V5" s="9">
        <f t="shared" si="3"/>
        <v>0.88</v>
      </c>
      <c r="W5" s="9">
        <f t="shared" si="3"/>
        <v>0.92</v>
      </c>
      <c r="X5" s="9">
        <f t="shared" si="3"/>
        <v>0.88</v>
      </c>
      <c r="Y5" s="9">
        <f t="shared" si="3"/>
        <v>0.88</v>
      </c>
      <c r="Z5" s="9">
        <f t="shared" si="3"/>
        <v>0.82</v>
      </c>
      <c r="AA5" s="9">
        <f t="shared" si="3"/>
        <v>0.88</v>
      </c>
      <c r="AB5" s="9">
        <f t="shared" si="3"/>
        <v>0.88</v>
      </c>
      <c r="AC5" s="9">
        <f t="shared" si="3"/>
        <v>0.82</v>
      </c>
      <c r="AD5" s="9">
        <f t="shared" si="3"/>
        <v>0.88</v>
      </c>
      <c r="AE5" s="9">
        <f t="shared" si="3"/>
        <v>0.88</v>
      </c>
      <c r="AF5" s="9">
        <f t="shared" si="3"/>
        <v>0.82</v>
      </c>
      <c r="AG5" s="9">
        <f t="shared" si="3"/>
        <v>0.92</v>
      </c>
      <c r="AH5" s="9">
        <f t="shared" si="3"/>
        <v>0.82</v>
      </c>
      <c r="AI5" s="9">
        <f t="shared" si="3"/>
        <v>0.82</v>
      </c>
      <c r="AJ5" s="9">
        <f t="shared" si="3"/>
        <v>0.88</v>
      </c>
      <c r="AK5" s="9">
        <f>AK4/150</f>
        <v>0.94666666666666666</v>
      </c>
      <c r="AL5" s="9">
        <f t="shared" ref="AL5:BA5" si="4">AL4/150</f>
        <v>0.83333333333333337</v>
      </c>
      <c r="AM5" s="9">
        <f t="shared" si="4"/>
        <v>0.93333333333333335</v>
      </c>
      <c r="AN5" s="9">
        <f t="shared" si="4"/>
        <v>0.8666666666666667</v>
      </c>
      <c r="AO5" s="9">
        <f t="shared" si="4"/>
        <v>0.83333333333333337</v>
      </c>
      <c r="AP5" s="9">
        <f t="shared" si="4"/>
        <v>0.94666666666666666</v>
      </c>
      <c r="AQ5" s="9">
        <f t="shared" si="4"/>
        <v>0.83333333333333337</v>
      </c>
      <c r="AR5" s="9">
        <f t="shared" si="4"/>
        <v>0.8666666666666667</v>
      </c>
      <c r="AS5" s="9">
        <f t="shared" si="4"/>
        <v>0.94666666666666666</v>
      </c>
      <c r="AT5" s="9">
        <f t="shared" si="4"/>
        <v>0.8666666666666667</v>
      </c>
      <c r="AU5" s="9">
        <f t="shared" si="4"/>
        <v>0.8666666666666667</v>
      </c>
      <c r="AV5" s="9">
        <f t="shared" si="4"/>
        <v>0.94666666666666666</v>
      </c>
      <c r="AW5" s="9">
        <f t="shared" si="4"/>
        <v>0.93333333333333335</v>
      </c>
      <c r="AX5" s="9">
        <f t="shared" si="4"/>
        <v>0.83333333333333337</v>
      </c>
      <c r="AY5" s="9">
        <f t="shared" si="4"/>
        <v>0.93333333333333335</v>
      </c>
      <c r="AZ5" s="9">
        <f t="shared" si="4"/>
        <v>0.93333333333333335</v>
      </c>
      <c r="BA5" s="9">
        <f t="shared" si="4"/>
        <v>0.83333333333333337</v>
      </c>
    </row>
    <row r="7" spans="1:53" x14ac:dyDescent="0.25">
      <c r="B7" t="s">
        <v>1</v>
      </c>
      <c r="C7" t="s">
        <v>2</v>
      </c>
      <c r="D7" t="s">
        <v>3</v>
      </c>
      <c r="E7" t="s">
        <v>4</v>
      </c>
      <c r="F7" t="s">
        <v>5</v>
      </c>
      <c r="G7" t="s">
        <v>6</v>
      </c>
      <c r="H7" t="s">
        <v>7</v>
      </c>
      <c r="I7" t="s">
        <v>8</v>
      </c>
      <c r="J7" t="s">
        <v>9</v>
      </c>
      <c r="K7" t="s">
        <v>10</v>
      </c>
      <c r="L7" t="s">
        <v>11</v>
      </c>
      <c r="M7" t="s">
        <v>12</v>
      </c>
      <c r="N7" t="s">
        <v>13</v>
      </c>
      <c r="O7" t="s">
        <v>14</v>
      </c>
      <c r="P7" t="s">
        <v>15</v>
      </c>
      <c r="Q7" t="s">
        <v>16</v>
      </c>
      <c r="R7" t="s">
        <v>17</v>
      </c>
      <c r="S7" t="s">
        <v>18</v>
      </c>
      <c r="T7" t="s">
        <v>19</v>
      </c>
      <c r="U7" t="s">
        <v>20</v>
      </c>
      <c r="V7" t="s">
        <v>21</v>
      </c>
      <c r="W7" t="s">
        <v>22</v>
      </c>
      <c r="X7" t="s">
        <v>23</v>
      </c>
      <c r="Y7" t="s">
        <v>24</v>
      </c>
      <c r="Z7" t="s">
        <v>25</v>
      </c>
      <c r="AA7" t="s">
        <v>26</v>
      </c>
      <c r="AB7" t="s">
        <v>27</v>
      </c>
      <c r="AC7" t="s">
        <v>28</v>
      </c>
      <c r="AD7" t="s">
        <v>29</v>
      </c>
      <c r="AE7" t="s">
        <v>30</v>
      </c>
      <c r="AF7" t="s">
        <v>31</v>
      </c>
      <c r="AG7" t="s">
        <v>32</v>
      </c>
      <c r="AH7" t="s">
        <v>33</v>
      </c>
      <c r="AI7" t="s">
        <v>34</v>
      </c>
      <c r="AJ7" t="s">
        <v>35</v>
      </c>
      <c r="AK7" t="s">
        <v>45</v>
      </c>
      <c r="AL7" t="s">
        <v>46</v>
      </c>
      <c r="AM7" t="s">
        <v>47</v>
      </c>
      <c r="AN7" t="s">
        <v>48</v>
      </c>
      <c r="AO7" t="s">
        <v>49</v>
      </c>
      <c r="AP7" t="s">
        <v>50</v>
      </c>
      <c r="AQ7" t="s">
        <v>51</v>
      </c>
      <c r="AR7" t="s">
        <v>52</v>
      </c>
      <c r="AS7" t="s">
        <v>53</v>
      </c>
      <c r="AT7" t="s">
        <v>54</v>
      </c>
      <c r="AU7" t="s">
        <v>55</v>
      </c>
      <c r="AV7" t="s">
        <v>56</v>
      </c>
      <c r="AW7" t="s">
        <v>57</v>
      </c>
      <c r="AX7" t="s">
        <v>58</v>
      </c>
      <c r="AY7" t="s">
        <v>59</v>
      </c>
      <c r="AZ7" t="s">
        <v>60</v>
      </c>
      <c r="BA7" t="s">
        <v>61</v>
      </c>
    </row>
    <row r="8" spans="1:53" ht="42" customHeight="1" x14ac:dyDescent="0.25">
      <c r="A8" s="2" t="s">
        <v>41</v>
      </c>
      <c r="B8" s="3" t="s">
        <v>37</v>
      </c>
      <c r="C8" s="3" t="s">
        <v>37</v>
      </c>
      <c r="D8" s="3" t="s">
        <v>37</v>
      </c>
      <c r="E8" s="3" t="s">
        <v>37</v>
      </c>
      <c r="F8" s="3" t="s">
        <v>37</v>
      </c>
      <c r="G8" s="3" t="s">
        <v>37</v>
      </c>
      <c r="H8" s="3" t="s">
        <v>37</v>
      </c>
      <c r="I8" s="3" t="s">
        <v>37</v>
      </c>
      <c r="J8" s="3" t="s">
        <v>37</v>
      </c>
      <c r="K8" s="3" t="s">
        <v>37</v>
      </c>
      <c r="L8" s="3" t="s">
        <v>37</v>
      </c>
      <c r="M8" s="3" t="s">
        <v>37</v>
      </c>
      <c r="N8" s="3" t="s">
        <v>37</v>
      </c>
      <c r="O8" s="3" t="s">
        <v>37</v>
      </c>
      <c r="P8" s="3" t="s">
        <v>37</v>
      </c>
      <c r="Q8" s="3" t="s">
        <v>37</v>
      </c>
      <c r="R8" s="3" t="s">
        <v>37</v>
      </c>
      <c r="S8" s="3" t="s">
        <v>37</v>
      </c>
      <c r="T8" s="3" t="s">
        <v>37</v>
      </c>
      <c r="U8" s="3" t="s">
        <v>37</v>
      </c>
      <c r="V8" s="3" t="s">
        <v>37</v>
      </c>
      <c r="W8" s="3" t="s">
        <v>37</v>
      </c>
      <c r="X8" s="3" t="s">
        <v>37</v>
      </c>
      <c r="Y8" s="3" t="s">
        <v>37</v>
      </c>
      <c r="Z8" s="3" t="s">
        <v>37</v>
      </c>
      <c r="AA8" s="3" t="s">
        <v>37</v>
      </c>
      <c r="AB8" s="3" t="s">
        <v>37</v>
      </c>
      <c r="AC8" s="3" t="s">
        <v>37</v>
      </c>
      <c r="AD8" s="3" t="s">
        <v>37</v>
      </c>
      <c r="AE8" s="3" t="s">
        <v>37</v>
      </c>
      <c r="AF8" s="3" t="s">
        <v>37</v>
      </c>
      <c r="AG8" s="3" t="s">
        <v>37</v>
      </c>
      <c r="AH8" s="3" t="s">
        <v>37</v>
      </c>
      <c r="AI8" s="3" t="s">
        <v>37</v>
      </c>
      <c r="AJ8" s="3" t="s">
        <v>37</v>
      </c>
      <c r="AK8" s="3" t="s">
        <v>37</v>
      </c>
      <c r="AL8" s="3" t="s">
        <v>37</v>
      </c>
      <c r="AM8" s="3" t="s">
        <v>37</v>
      </c>
      <c r="AN8" s="3" t="s">
        <v>37</v>
      </c>
      <c r="AO8" s="3" t="s">
        <v>37</v>
      </c>
      <c r="AP8" s="3" t="s">
        <v>37</v>
      </c>
      <c r="AQ8" s="3" t="s">
        <v>37</v>
      </c>
      <c r="AR8" s="3" t="s">
        <v>37</v>
      </c>
      <c r="AS8" s="3" t="s">
        <v>37</v>
      </c>
      <c r="AT8" s="3" t="s">
        <v>37</v>
      </c>
      <c r="AU8" s="3" t="s">
        <v>37</v>
      </c>
      <c r="AV8" s="3" t="s">
        <v>37</v>
      </c>
      <c r="AW8" s="3" t="s">
        <v>37</v>
      </c>
      <c r="AX8" s="3" t="s">
        <v>37</v>
      </c>
      <c r="AY8" s="3" t="s">
        <v>37</v>
      </c>
      <c r="AZ8" s="3" t="s">
        <v>37</v>
      </c>
      <c r="BA8" s="3" t="s">
        <v>37</v>
      </c>
    </row>
    <row r="9" spans="1:53" ht="26.45" customHeight="1" x14ac:dyDescent="0.25">
      <c r="A9" s="1" t="s">
        <v>38</v>
      </c>
      <c r="B9" s="4">
        <v>32.35</v>
      </c>
      <c r="C9" s="4">
        <v>32.35</v>
      </c>
      <c r="D9" s="4">
        <v>38.72</v>
      </c>
      <c r="E9" s="4">
        <v>39</v>
      </c>
      <c r="F9" s="4">
        <v>32.35</v>
      </c>
      <c r="G9" s="4">
        <v>42.55</v>
      </c>
      <c r="H9" s="10">
        <v>46.024999999999999</v>
      </c>
      <c r="I9" s="4">
        <v>38.72</v>
      </c>
      <c r="J9" s="4">
        <v>42.55</v>
      </c>
      <c r="K9" s="4">
        <v>38.72</v>
      </c>
      <c r="L9" s="4">
        <v>32.35</v>
      </c>
      <c r="M9" s="10">
        <v>46.024999999999999</v>
      </c>
      <c r="N9" s="4">
        <v>38.72</v>
      </c>
      <c r="O9" s="4">
        <v>38.72</v>
      </c>
      <c r="P9" s="4">
        <v>39</v>
      </c>
      <c r="Q9" s="4">
        <v>42.55</v>
      </c>
      <c r="R9" s="4">
        <v>40</v>
      </c>
      <c r="S9" s="4">
        <v>43.5</v>
      </c>
      <c r="T9" s="4">
        <v>43.5</v>
      </c>
      <c r="U9" s="4">
        <v>40</v>
      </c>
      <c r="V9" s="4">
        <v>44</v>
      </c>
      <c r="W9" s="4">
        <v>43.5</v>
      </c>
      <c r="X9" s="4">
        <v>40</v>
      </c>
      <c r="Y9" s="4">
        <v>40</v>
      </c>
      <c r="Z9" s="4">
        <v>42</v>
      </c>
      <c r="AA9" s="4">
        <v>44</v>
      </c>
      <c r="AB9" s="4">
        <v>44</v>
      </c>
      <c r="AC9" s="4">
        <v>42</v>
      </c>
      <c r="AD9" s="4">
        <v>44</v>
      </c>
      <c r="AE9" s="4">
        <v>40</v>
      </c>
      <c r="AF9" s="4">
        <v>42</v>
      </c>
      <c r="AG9" s="4">
        <v>43.5</v>
      </c>
      <c r="AH9" s="4">
        <v>42</v>
      </c>
      <c r="AI9" s="4">
        <v>42</v>
      </c>
      <c r="AJ9" s="4">
        <v>40</v>
      </c>
      <c r="AK9" s="4">
        <v>41</v>
      </c>
      <c r="AL9" s="4">
        <v>43</v>
      </c>
      <c r="AM9" s="4">
        <v>43.5</v>
      </c>
      <c r="AN9" s="4">
        <v>35</v>
      </c>
      <c r="AO9" s="4">
        <v>43</v>
      </c>
      <c r="AP9" s="4">
        <v>41</v>
      </c>
      <c r="AQ9" s="4">
        <v>45</v>
      </c>
      <c r="AR9" s="4">
        <v>32.5</v>
      </c>
      <c r="AS9" s="4">
        <v>20</v>
      </c>
      <c r="AT9" s="4">
        <v>32.5</v>
      </c>
      <c r="AU9" s="4">
        <v>20</v>
      </c>
      <c r="AV9" s="4">
        <v>41</v>
      </c>
      <c r="AW9" s="4">
        <v>43.5</v>
      </c>
      <c r="AX9" s="4">
        <v>43</v>
      </c>
      <c r="AY9" s="4">
        <v>43.5</v>
      </c>
      <c r="AZ9" s="4">
        <v>45.5</v>
      </c>
      <c r="BA9" s="4">
        <v>43</v>
      </c>
    </row>
    <row r="10" spans="1:53" ht="27" customHeight="1" x14ac:dyDescent="0.25">
      <c r="A10" s="6" t="s">
        <v>39</v>
      </c>
      <c r="B10" s="16">
        <f t="shared" ref="B10:BA10" si="5">SUM(B9:B9)</f>
        <v>32.35</v>
      </c>
      <c r="C10" s="16">
        <f t="shared" si="5"/>
        <v>32.35</v>
      </c>
      <c r="D10" s="16">
        <f t="shared" si="5"/>
        <v>38.72</v>
      </c>
      <c r="E10" s="16">
        <f t="shared" si="5"/>
        <v>39</v>
      </c>
      <c r="F10" s="16">
        <f t="shared" si="5"/>
        <v>32.35</v>
      </c>
      <c r="G10" s="16">
        <f t="shared" si="5"/>
        <v>42.55</v>
      </c>
      <c r="H10" s="16">
        <f t="shared" si="5"/>
        <v>46.024999999999999</v>
      </c>
      <c r="I10" s="16">
        <f t="shared" si="5"/>
        <v>38.72</v>
      </c>
      <c r="J10" s="16">
        <f t="shared" si="5"/>
        <v>42.55</v>
      </c>
      <c r="K10" s="16">
        <f t="shared" si="5"/>
        <v>38.72</v>
      </c>
      <c r="L10" s="16">
        <f t="shared" si="5"/>
        <v>32.35</v>
      </c>
      <c r="M10" s="16">
        <f t="shared" si="5"/>
        <v>46.024999999999999</v>
      </c>
      <c r="N10" s="16">
        <f t="shared" si="5"/>
        <v>38.72</v>
      </c>
      <c r="O10" s="16">
        <f t="shared" si="5"/>
        <v>38.72</v>
      </c>
      <c r="P10" s="16">
        <f t="shared" si="5"/>
        <v>39</v>
      </c>
      <c r="Q10" s="16">
        <f t="shared" si="5"/>
        <v>42.55</v>
      </c>
      <c r="R10" s="16">
        <f t="shared" si="5"/>
        <v>40</v>
      </c>
      <c r="S10" s="7">
        <f t="shared" si="5"/>
        <v>43.5</v>
      </c>
      <c r="T10" s="7">
        <f t="shared" si="5"/>
        <v>43.5</v>
      </c>
      <c r="U10" s="7">
        <f t="shared" si="5"/>
        <v>40</v>
      </c>
      <c r="V10" s="7">
        <f t="shared" si="5"/>
        <v>44</v>
      </c>
      <c r="W10" s="7">
        <f t="shared" si="5"/>
        <v>43.5</v>
      </c>
      <c r="X10" s="7">
        <f t="shared" si="5"/>
        <v>40</v>
      </c>
      <c r="Y10" s="7">
        <f t="shared" si="5"/>
        <v>40</v>
      </c>
      <c r="Z10" s="7">
        <f t="shared" si="5"/>
        <v>42</v>
      </c>
      <c r="AA10" s="7">
        <f t="shared" si="5"/>
        <v>44</v>
      </c>
      <c r="AB10" s="7">
        <f t="shared" si="5"/>
        <v>44</v>
      </c>
      <c r="AC10" s="7">
        <f t="shared" si="5"/>
        <v>42</v>
      </c>
      <c r="AD10" s="7">
        <f t="shared" si="5"/>
        <v>44</v>
      </c>
      <c r="AE10" s="7">
        <f t="shared" si="5"/>
        <v>40</v>
      </c>
      <c r="AF10" s="7">
        <f t="shared" si="5"/>
        <v>42</v>
      </c>
      <c r="AG10" s="7">
        <f t="shared" si="5"/>
        <v>43.5</v>
      </c>
      <c r="AH10" s="7">
        <f t="shared" si="5"/>
        <v>42</v>
      </c>
      <c r="AI10" s="7">
        <f t="shared" si="5"/>
        <v>42</v>
      </c>
      <c r="AJ10" s="7">
        <f t="shared" si="5"/>
        <v>40</v>
      </c>
      <c r="AK10" s="7">
        <f t="shared" si="5"/>
        <v>41</v>
      </c>
      <c r="AL10" s="7">
        <f t="shared" si="5"/>
        <v>43</v>
      </c>
      <c r="AM10" s="7">
        <f t="shared" si="5"/>
        <v>43.5</v>
      </c>
      <c r="AN10" s="7">
        <f t="shared" si="5"/>
        <v>35</v>
      </c>
      <c r="AO10" s="7">
        <f t="shared" si="5"/>
        <v>43</v>
      </c>
      <c r="AP10" s="7">
        <f t="shared" si="5"/>
        <v>41</v>
      </c>
      <c r="AQ10" s="7">
        <f t="shared" si="5"/>
        <v>45</v>
      </c>
      <c r="AR10" s="7">
        <f t="shared" si="5"/>
        <v>32.5</v>
      </c>
      <c r="AS10" s="7">
        <f t="shared" si="5"/>
        <v>20</v>
      </c>
      <c r="AT10" s="7">
        <f t="shared" si="5"/>
        <v>32.5</v>
      </c>
      <c r="AU10" s="7">
        <f t="shared" si="5"/>
        <v>20</v>
      </c>
      <c r="AV10" s="7">
        <f t="shared" si="5"/>
        <v>41</v>
      </c>
      <c r="AW10" s="7">
        <f t="shared" si="5"/>
        <v>43.5</v>
      </c>
      <c r="AX10" s="7">
        <f t="shared" si="5"/>
        <v>43</v>
      </c>
      <c r="AY10" s="7">
        <f t="shared" si="5"/>
        <v>43.5</v>
      </c>
      <c r="AZ10" s="7">
        <f t="shared" si="5"/>
        <v>45.5</v>
      </c>
      <c r="BA10" s="7">
        <f t="shared" si="5"/>
        <v>43</v>
      </c>
    </row>
    <row r="11" spans="1:53" x14ac:dyDescent="0.25">
      <c r="A11" s="8" t="s">
        <v>42</v>
      </c>
      <c r="B11" s="9">
        <f>(B10/50)</f>
        <v>0.64700000000000002</v>
      </c>
      <c r="C11" s="9">
        <f t="shared" ref="C11:R11" si="6">(C10/50)</f>
        <v>0.64700000000000002</v>
      </c>
      <c r="D11" s="9">
        <f t="shared" si="6"/>
        <v>0.77439999999999998</v>
      </c>
      <c r="E11" s="9">
        <f t="shared" si="6"/>
        <v>0.78</v>
      </c>
      <c r="F11" s="9">
        <f t="shared" si="6"/>
        <v>0.64700000000000002</v>
      </c>
      <c r="G11" s="9">
        <f t="shared" si="6"/>
        <v>0.85099999999999998</v>
      </c>
      <c r="H11" s="9">
        <f t="shared" si="6"/>
        <v>0.92049999999999998</v>
      </c>
      <c r="I11" s="9">
        <f t="shared" si="6"/>
        <v>0.77439999999999998</v>
      </c>
      <c r="J11" s="9">
        <f t="shared" si="6"/>
        <v>0.85099999999999998</v>
      </c>
      <c r="K11" s="9">
        <f t="shared" si="6"/>
        <v>0.77439999999999998</v>
      </c>
      <c r="L11" s="9">
        <f t="shared" si="6"/>
        <v>0.64700000000000002</v>
      </c>
      <c r="M11" s="9">
        <f t="shared" si="6"/>
        <v>0.92049999999999998</v>
      </c>
      <c r="N11" s="9">
        <f t="shared" si="6"/>
        <v>0.77439999999999998</v>
      </c>
      <c r="O11" s="9">
        <f t="shared" si="6"/>
        <v>0.77439999999999998</v>
      </c>
      <c r="P11" s="9">
        <f t="shared" si="6"/>
        <v>0.78</v>
      </c>
      <c r="Q11" s="9">
        <f t="shared" si="6"/>
        <v>0.85099999999999998</v>
      </c>
      <c r="R11" s="9">
        <f t="shared" si="6"/>
        <v>0.8</v>
      </c>
      <c r="S11" s="9">
        <f>(S10/50)</f>
        <v>0.87</v>
      </c>
      <c r="T11" s="9">
        <f t="shared" ref="T11:AJ11" si="7">(T10/50)</f>
        <v>0.87</v>
      </c>
      <c r="U11" s="9">
        <f t="shared" si="7"/>
        <v>0.8</v>
      </c>
      <c r="V11" s="9">
        <f t="shared" si="7"/>
        <v>0.88</v>
      </c>
      <c r="W11" s="9">
        <f t="shared" si="7"/>
        <v>0.87</v>
      </c>
      <c r="X11" s="9">
        <f t="shared" si="7"/>
        <v>0.8</v>
      </c>
      <c r="Y11" s="9">
        <f t="shared" si="7"/>
        <v>0.8</v>
      </c>
      <c r="Z11" s="9">
        <f t="shared" si="7"/>
        <v>0.84</v>
      </c>
      <c r="AA11" s="9">
        <f t="shared" si="7"/>
        <v>0.88</v>
      </c>
      <c r="AB11" s="9">
        <f t="shared" si="7"/>
        <v>0.88</v>
      </c>
      <c r="AC11" s="9">
        <f t="shared" si="7"/>
        <v>0.84</v>
      </c>
      <c r="AD11" s="9">
        <f t="shared" si="7"/>
        <v>0.88</v>
      </c>
      <c r="AE11" s="9">
        <f t="shared" si="7"/>
        <v>0.8</v>
      </c>
      <c r="AF11" s="9">
        <f t="shared" si="7"/>
        <v>0.84</v>
      </c>
      <c r="AG11" s="9">
        <f t="shared" si="7"/>
        <v>0.87</v>
      </c>
      <c r="AH11" s="9">
        <f t="shared" si="7"/>
        <v>0.84</v>
      </c>
      <c r="AI11" s="9">
        <f t="shared" si="7"/>
        <v>0.84</v>
      </c>
      <c r="AJ11" s="9">
        <f t="shared" si="7"/>
        <v>0.8</v>
      </c>
      <c r="AK11" s="9">
        <f>(AK10/50)</f>
        <v>0.82</v>
      </c>
      <c r="AL11" s="9">
        <f t="shared" ref="AL11:BA11" si="8">(AL10/50)</f>
        <v>0.86</v>
      </c>
      <c r="AM11" s="9">
        <f t="shared" si="8"/>
        <v>0.87</v>
      </c>
      <c r="AN11" s="9">
        <f t="shared" si="8"/>
        <v>0.7</v>
      </c>
      <c r="AO11" s="9">
        <f t="shared" si="8"/>
        <v>0.86</v>
      </c>
      <c r="AP11" s="9">
        <f t="shared" si="8"/>
        <v>0.82</v>
      </c>
      <c r="AQ11" s="9">
        <f t="shared" si="8"/>
        <v>0.9</v>
      </c>
      <c r="AR11" s="9">
        <f t="shared" si="8"/>
        <v>0.65</v>
      </c>
      <c r="AS11" s="9">
        <f t="shared" si="8"/>
        <v>0.4</v>
      </c>
      <c r="AT11" s="9">
        <f t="shared" si="8"/>
        <v>0.65</v>
      </c>
      <c r="AU11" s="9">
        <f t="shared" si="8"/>
        <v>0.4</v>
      </c>
      <c r="AV11" s="9">
        <f t="shared" si="8"/>
        <v>0.82</v>
      </c>
      <c r="AW11" s="9">
        <f t="shared" si="8"/>
        <v>0.87</v>
      </c>
      <c r="AX11" s="9">
        <f t="shared" si="8"/>
        <v>0.86</v>
      </c>
      <c r="AY11" s="9">
        <f t="shared" si="8"/>
        <v>0.87</v>
      </c>
      <c r="AZ11" s="9">
        <f t="shared" si="8"/>
        <v>0.91</v>
      </c>
      <c r="BA11" s="9">
        <f t="shared" si="8"/>
        <v>0.86</v>
      </c>
    </row>
    <row r="13" spans="1:53" x14ac:dyDescent="0.25">
      <c r="A13" t="s">
        <v>43</v>
      </c>
    </row>
  </sheetData>
  <pageMargins left="0.7" right="0.7" top="0.75" bottom="0.75" header="0.3" footer="0.3"/>
  <pageSetup scale="34" fitToHeight="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2"/>
  <sheetViews>
    <sheetView workbookViewId="0">
      <selection activeCell="BD20" sqref="BD20"/>
    </sheetView>
  </sheetViews>
  <sheetFormatPr defaultColWidth="8.7109375" defaultRowHeight="15" x14ac:dyDescent="0.25"/>
  <cols>
    <col min="1" max="1" width="28.140625" customWidth="1"/>
    <col min="2" max="2" width="9.28515625" style="26" customWidth="1"/>
    <col min="3" max="3" width="10.28515625" style="26" customWidth="1"/>
    <col min="4" max="5" width="9.42578125" style="26" bestFit="1" customWidth="1"/>
    <col min="6" max="6" width="9.7109375" style="26" bestFit="1" customWidth="1"/>
    <col min="7" max="10" width="9.42578125" style="26" bestFit="1" customWidth="1"/>
    <col min="11" max="17" width="10.42578125" style="26" bestFit="1" customWidth="1"/>
    <col min="18" max="18" width="10.42578125" style="26" customWidth="1"/>
    <col min="19" max="47" width="10.42578125" style="26" bestFit="1" customWidth="1"/>
    <col min="48" max="48" width="10.42578125" style="26" customWidth="1"/>
    <col min="49" max="61" width="10.42578125" style="26" bestFit="1" customWidth="1"/>
  </cols>
  <sheetData>
    <row r="1" spans="1:61" x14ac:dyDescent="0.25">
      <c r="A1" s="1"/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17" t="s">
        <v>17</v>
      </c>
      <c r="S1" s="17" t="s">
        <v>18</v>
      </c>
      <c r="T1" s="17" t="s">
        <v>19</v>
      </c>
      <c r="U1" s="17" t="s">
        <v>20</v>
      </c>
      <c r="V1" s="17" t="s">
        <v>21</v>
      </c>
      <c r="W1" s="17" t="s">
        <v>22</v>
      </c>
      <c r="X1" s="17" t="s">
        <v>23</v>
      </c>
      <c r="Y1" s="17" t="s">
        <v>24</v>
      </c>
      <c r="Z1" s="17" t="s">
        <v>25</v>
      </c>
      <c r="AA1" s="17" t="s">
        <v>26</v>
      </c>
      <c r="AB1" s="17" t="s">
        <v>27</v>
      </c>
      <c r="AC1" s="17" t="s">
        <v>28</v>
      </c>
      <c r="AD1" s="17" t="s">
        <v>29</v>
      </c>
      <c r="AE1" s="17" t="s">
        <v>30</v>
      </c>
      <c r="AF1" s="17" t="s">
        <v>31</v>
      </c>
      <c r="AG1" s="17" t="s">
        <v>32</v>
      </c>
      <c r="AH1" s="17" t="s">
        <v>33</v>
      </c>
      <c r="AI1" s="17" t="s">
        <v>34</v>
      </c>
      <c r="AJ1" s="17" t="s">
        <v>35</v>
      </c>
      <c r="AK1" s="17" t="s">
        <v>45</v>
      </c>
      <c r="AL1" s="17" t="s">
        <v>46</v>
      </c>
      <c r="AM1" s="17" t="s">
        <v>47</v>
      </c>
      <c r="AN1" s="17" t="s">
        <v>48</v>
      </c>
      <c r="AO1" s="17" t="s">
        <v>49</v>
      </c>
      <c r="AP1" s="17" t="s">
        <v>50</v>
      </c>
      <c r="AQ1" s="17" t="s">
        <v>51</v>
      </c>
      <c r="AR1" s="17" t="s">
        <v>52</v>
      </c>
      <c r="AS1" s="17" t="s">
        <v>53</v>
      </c>
      <c r="AT1" s="17" t="s">
        <v>54</v>
      </c>
      <c r="AU1" s="17" t="s">
        <v>55</v>
      </c>
      <c r="AV1" s="17" t="s">
        <v>56</v>
      </c>
      <c r="AW1" s="17" t="s">
        <v>57</v>
      </c>
      <c r="AX1" s="17" t="s">
        <v>58</v>
      </c>
      <c r="AY1" s="17" t="s">
        <v>59</v>
      </c>
      <c r="AZ1" s="17" t="s">
        <v>60</v>
      </c>
      <c r="BA1" s="17" t="s">
        <v>61</v>
      </c>
      <c r="BB1" s="17" t="s">
        <v>62</v>
      </c>
      <c r="BC1" s="17" t="s">
        <v>63</v>
      </c>
      <c r="BD1" s="17" t="s">
        <v>64</v>
      </c>
      <c r="BE1" s="17" t="s">
        <v>65</v>
      </c>
      <c r="BF1" s="17" t="s">
        <v>66</v>
      </c>
      <c r="BG1" s="17" t="s">
        <v>67</v>
      </c>
      <c r="BH1" s="17" t="s">
        <v>68</v>
      </c>
      <c r="BI1" s="17" t="s">
        <v>69</v>
      </c>
    </row>
    <row r="2" spans="1:61" ht="42" customHeight="1" x14ac:dyDescent="0.25">
      <c r="A2" s="8" t="s">
        <v>70</v>
      </c>
      <c r="B2" s="18" t="s">
        <v>37</v>
      </c>
      <c r="C2" s="18" t="s">
        <v>37</v>
      </c>
      <c r="D2" s="18" t="s">
        <v>37</v>
      </c>
      <c r="E2" s="18" t="s">
        <v>37</v>
      </c>
      <c r="F2" s="18" t="s">
        <v>37</v>
      </c>
      <c r="G2" s="18" t="s">
        <v>37</v>
      </c>
      <c r="H2" s="18" t="s">
        <v>37</v>
      </c>
      <c r="I2" s="18" t="s">
        <v>37</v>
      </c>
      <c r="J2" s="18" t="s">
        <v>37</v>
      </c>
      <c r="K2" s="18" t="s">
        <v>37</v>
      </c>
      <c r="L2" s="18" t="s">
        <v>37</v>
      </c>
      <c r="M2" s="18" t="s">
        <v>37</v>
      </c>
      <c r="N2" s="18" t="s">
        <v>37</v>
      </c>
      <c r="O2" s="18" t="s">
        <v>37</v>
      </c>
      <c r="P2" s="18" t="s">
        <v>37</v>
      </c>
      <c r="Q2" s="18" t="s">
        <v>37</v>
      </c>
      <c r="R2" s="18" t="s">
        <v>37</v>
      </c>
      <c r="S2" s="18" t="s">
        <v>37</v>
      </c>
      <c r="T2" s="18" t="s">
        <v>37</v>
      </c>
      <c r="U2" s="18" t="s">
        <v>37</v>
      </c>
      <c r="V2" s="18" t="s">
        <v>37</v>
      </c>
      <c r="W2" s="18" t="s">
        <v>37</v>
      </c>
      <c r="X2" s="18" t="s">
        <v>37</v>
      </c>
      <c r="Y2" s="18" t="s">
        <v>37</v>
      </c>
      <c r="Z2" s="18" t="s">
        <v>37</v>
      </c>
      <c r="AA2" s="18" t="s">
        <v>37</v>
      </c>
      <c r="AB2" s="18" t="s">
        <v>37</v>
      </c>
      <c r="AC2" s="18" t="s">
        <v>37</v>
      </c>
      <c r="AD2" s="18" t="s">
        <v>37</v>
      </c>
      <c r="AE2" s="18" t="s">
        <v>37</v>
      </c>
      <c r="AF2" s="18" t="s">
        <v>37</v>
      </c>
      <c r="AG2" s="18" t="s">
        <v>37</v>
      </c>
      <c r="AH2" s="18" t="s">
        <v>37</v>
      </c>
      <c r="AI2" s="18" t="s">
        <v>37</v>
      </c>
      <c r="AJ2" s="18" t="s">
        <v>37</v>
      </c>
      <c r="AK2" s="18" t="s">
        <v>37</v>
      </c>
      <c r="AL2" s="18" t="s">
        <v>37</v>
      </c>
      <c r="AM2" s="18" t="s">
        <v>37</v>
      </c>
      <c r="AN2" s="18" t="s">
        <v>37</v>
      </c>
      <c r="AO2" s="18" t="s">
        <v>37</v>
      </c>
      <c r="AP2" s="18" t="s">
        <v>37</v>
      </c>
      <c r="AQ2" s="18" t="s">
        <v>37</v>
      </c>
      <c r="AR2" s="18" t="s">
        <v>37</v>
      </c>
      <c r="AS2" s="18" t="s">
        <v>37</v>
      </c>
      <c r="AT2" s="18" t="s">
        <v>37</v>
      </c>
      <c r="AU2" s="18" t="s">
        <v>37</v>
      </c>
      <c r="AV2" s="18" t="s">
        <v>37</v>
      </c>
      <c r="AW2" s="18" t="s">
        <v>37</v>
      </c>
      <c r="AX2" s="18" t="s">
        <v>37</v>
      </c>
      <c r="AY2" s="18" t="s">
        <v>37</v>
      </c>
      <c r="AZ2" s="18" t="s">
        <v>37</v>
      </c>
      <c r="BA2" s="18" t="s">
        <v>37</v>
      </c>
      <c r="BB2" s="18" t="s">
        <v>37</v>
      </c>
      <c r="BC2" s="18" t="s">
        <v>37</v>
      </c>
      <c r="BD2" s="18" t="s">
        <v>37</v>
      </c>
      <c r="BE2" s="18" t="s">
        <v>37</v>
      </c>
      <c r="BF2" s="18" t="s">
        <v>37</v>
      </c>
      <c r="BG2" s="18" t="s">
        <v>37</v>
      </c>
      <c r="BH2" s="18" t="s">
        <v>37</v>
      </c>
      <c r="BI2" s="18" t="s">
        <v>37</v>
      </c>
    </row>
    <row r="3" spans="1:61" ht="26.45" customHeight="1" x14ac:dyDescent="0.25">
      <c r="A3" s="19" t="s">
        <v>38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</row>
    <row r="4" spans="1:61" ht="27" customHeight="1" x14ac:dyDescent="0.25">
      <c r="A4" s="8" t="s">
        <v>39</v>
      </c>
      <c r="B4" s="17">
        <v>145</v>
      </c>
      <c r="C4" s="17">
        <v>137</v>
      </c>
      <c r="D4" s="17">
        <v>137</v>
      </c>
      <c r="E4" s="17">
        <v>143</v>
      </c>
      <c r="F4" s="17">
        <v>145</v>
      </c>
      <c r="G4" s="17">
        <v>143</v>
      </c>
      <c r="H4" s="17">
        <v>145</v>
      </c>
      <c r="I4" s="17">
        <v>147</v>
      </c>
      <c r="J4" s="17">
        <v>145</v>
      </c>
      <c r="K4" s="17">
        <v>140</v>
      </c>
      <c r="L4" s="17">
        <v>147</v>
      </c>
      <c r="M4" s="17">
        <v>147</v>
      </c>
      <c r="N4" s="17">
        <v>137</v>
      </c>
      <c r="O4" s="17">
        <v>147</v>
      </c>
      <c r="P4" s="17">
        <v>140</v>
      </c>
      <c r="Q4" s="17">
        <v>140</v>
      </c>
      <c r="R4" s="17">
        <v>137</v>
      </c>
      <c r="S4" s="17">
        <v>143</v>
      </c>
      <c r="T4" s="17">
        <v>140</v>
      </c>
      <c r="U4" s="17">
        <v>143</v>
      </c>
      <c r="V4" s="20">
        <v>150</v>
      </c>
      <c r="W4" s="20">
        <v>150</v>
      </c>
      <c r="X4" s="20">
        <v>144</v>
      </c>
      <c r="Y4" s="20">
        <v>130</v>
      </c>
      <c r="Z4" s="20">
        <v>138</v>
      </c>
      <c r="AA4" s="20">
        <v>144</v>
      </c>
      <c r="AB4" s="20">
        <v>142</v>
      </c>
      <c r="AC4" s="20">
        <v>145</v>
      </c>
      <c r="AD4" s="20">
        <v>138</v>
      </c>
      <c r="AE4" s="20">
        <v>145</v>
      </c>
      <c r="AF4" s="20">
        <v>144</v>
      </c>
      <c r="AG4" s="20">
        <v>150</v>
      </c>
      <c r="AH4" s="20">
        <v>150</v>
      </c>
      <c r="AI4" s="20">
        <v>142</v>
      </c>
      <c r="AJ4" s="20">
        <v>144</v>
      </c>
      <c r="AK4" s="20">
        <v>138</v>
      </c>
      <c r="AL4" s="20">
        <v>145</v>
      </c>
      <c r="AM4" s="20">
        <v>142</v>
      </c>
      <c r="AN4" s="20">
        <v>145</v>
      </c>
      <c r="AO4" s="20">
        <v>138</v>
      </c>
      <c r="AP4" s="20">
        <v>141</v>
      </c>
      <c r="AQ4" s="20">
        <v>141</v>
      </c>
      <c r="AR4" s="20">
        <v>141</v>
      </c>
      <c r="AS4" s="20">
        <v>136.5</v>
      </c>
      <c r="AT4" s="20">
        <v>136.5</v>
      </c>
      <c r="AU4" s="20">
        <v>136.5</v>
      </c>
      <c r="AV4" s="20">
        <v>141</v>
      </c>
      <c r="AW4" s="20">
        <v>142.5</v>
      </c>
      <c r="AX4" s="20">
        <v>138</v>
      </c>
      <c r="AY4" s="20">
        <v>138</v>
      </c>
      <c r="AZ4" s="20">
        <v>136.5</v>
      </c>
      <c r="BA4" s="20">
        <v>141</v>
      </c>
      <c r="BB4" s="20">
        <v>136.5</v>
      </c>
      <c r="BC4" s="20">
        <v>141</v>
      </c>
      <c r="BD4" s="20">
        <v>142.5</v>
      </c>
      <c r="BE4" s="20">
        <v>138</v>
      </c>
      <c r="BF4" s="20">
        <v>141</v>
      </c>
      <c r="BG4" s="20">
        <v>142.5</v>
      </c>
      <c r="BH4" s="20">
        <v>141</v>
      </c>
      <c r="BI4" s="20">
        <v>138</v>
      </c>
    </row>
    <row r="5" spans="1:61" x14ac:dyDescent="0.25">
      <c r="A5" s="8" t="s">
        <v>40</v>
      </c>
      <c r="B5" s="21">
        <f>(B4/150)</f>
        <v>0.96666666666666667</v>
      </c>
      <c r="C5" s="21">
        <f t="shared" ref="C5:U5" si="0">(C4/150)</f>
        <v>0.91333333333333333</v>
      </c>
      <c r="D5" s="21">
        <f t="shared" si="0"/>
        <v>0.91333333333333333</v>
      </c>
      <c r="E5" s="21">
        <f t="shared" si="0"/>
        <v>0.95333333333333337</v>
      </c>
      <c r="F5" s="21">
        <f t="shared" si="0"/>
        <v>0.96666666666666667</v>
      </c>
      <c r="G5" s="21">
        <f t="shared" si="0"/>
        <v>0.95333333333333337</v>
      </c>
      <c r="H5" s="21">
        <f t="shared" si="0"/>
        <v>0.96666666666666667</v>
      </c>
      <c r="I5" s="21">
        <f t="shared" si="0"/>
        <v>0.98</v>
      </c>
      <c r="J5" s="21">
        <f t="shared" si="0"/>
        <v>0.96666666666666667</v>
      </c>
      <c r="K5" s="21">
        <f t="shared" si="0"/>
        <v>0.93333333333333335</v>
      </c>
      <c r="L5" s="21">
        <f t="shared" si="0"/>
        <v>0.98</v>
      </c>
      <c r="M5" s="21">
        <f t="shared" si="0"/>
        <v>0.98</v>
      </c>
      <c r="N5" s="21">
        <f t="shared" si="0"/>
        <v>0.91333333333333333</v>
      </c>
      <c r="O5" s="21">
        <f t="shared" si="0"/>
        <v>0.98</v>
      </c>
      <c r="P5" s="21">
        <f t="shared" si="0"/>
        <v>0.93333333333333335</v>
      </c>
      <c r="Q5" s="21">
        <f t="shared" si="0"/>
        <v>0.93333333333333335</v>
      </c>
      <c r="R5" s="21">
        <f t="shared" si="0"/>
        <v>0.91333333333333333</v>
      </c>
      <c r="S5" s="21">
        <f t="shared" si="0"/>
        <v>0.95333333333333337</v>
      </c>
      <c r="T5" s="21">
        <f t="shared" si="0"/>
        <v>0.93333333333333335</v>
      </c>
      <c r="U5" s="21">
        <f t="shared" si="0"/>
        <v>0.95333333333333337</v>
      </c>
      <c r="V5" s="21">
        <f>V4/150</f>
        <v>1</v>
      </c>
      <c r="W5" s="21">
        <f t="shared" ref="W5:AO5" si="1">W4/150</f>
        <v>1</v>
      </c>
      <c r="X5" s="21">
        <f t="shared" si="1"/>
        <v>0.96</v>
      </c>
      <c r="Y5" s="21">
        <f t="shared" si="1"/>
        <v>0.8666666666666667</v>
      </c>
      <c r="Z5" s="21">
        <f t="shared" si="1"/>
        <v>0.92</v>
      </c>
      <c r="AA5" s="21">
        <f t="shared" si="1"/>
        <v>0.96</v>
      </c>
      <c r="AB5" s="21">
        <f t="shared" si="1"/>
        <v>0.94666666666666666</v>
      </c>
      <c r="AC5" s="21">
        <f t="shared" si="1"/>
        <v>0.96666666666666667</v>
      </c>
      <c r="AD5" s="21">
        <f t="shared" si="1"/>
        <v>0.92</v>
      </c>
      <c r="AE5" s="21">
        <f t="shared" si="1"/>
        <v>0.96666666666666667</v>
      </c>
      <c r="AF5" s="21">
        <f t="shared" si="1"/>
        <v>0.96</v>
      </c>
      <c r="AG5" s="21">
        <f t="shared" si="1"/>
        <v>1</v>
      </c>
      <c r="AH5" s="21">
        <f t="shared" si="1"/>
        <v>1</v>
      </c>
      <c r="AI5" s="21">
        <f t="shared" si="1"/>
        <v>0.94666666666666666</v>
      </c>
      <c r="AJ5" s="21">
        <f t="shared" si="1"/>
        <v>0.96</v>
      </c>
      <c r="AK5" s="21">
        <f t="shared" si="1"/>
        <v>0.92</v>
      </c>
      <c r="AL5" s="21">
        <f t="shared" si="1"/>
        <v>0.96666666666666667</v>
      </c>
      <c r="AM5" s="21">
        <f t="shared" si="1"/>
        <v>0.94666666666666666</v>
      </c>
      <c r="AN5" s="21">
        <f t="shared" si="1"/>
        <v>0.96666666666666667</v>
      </c>
      <c r="AO5" s="21">
        <f t="shared" si="1"/>
        <v>0.92</v>
      </c>
      <c r="AP5" s="21">
        <f>(AP4/150)</f>
        <v>0.94</v>
      </c>
      <c r="AQ5" s="21">
        <f t="shared" ref="AQ5:BI5" si="2">(AQ4/150)</f>
        <v>0.94</v>
      </c>
      <c r="AR5" s="21">
        <f t="shared" si="2"/>
        <v>0.94</v>
      </c>
      <c r="AS5" s="21">
        <f t="shared" si="2"/>
        <v>0.91</v>
      </c>
      <c r="AT5" s="21">
        <f t="shared" si="2"/>
        <v>0.91</v>
      </c>
      <c r="AU5" s="21">
        <f t="shared" si="2"/>
        <v>0.91</v>
      </c>
      <c r="AV5" s="21">
        <f t="shared" si="2"/>
        <v>0.94</v>
      </c>
      <c r="AW5" s="21">
        <f t="shared" si="2"/>
        <v>0.95</v>
      </c>
      <c r="AX5" s="21">
        <f t="shared" si="2"/>
        <v>0.92</v>
      </c>
      <c r="AY5" s="21">
        <f t="shared" si="2"/>
        <v>0.92</v>
      </c>
      <c r="AZ5" s="21">
        <f t="shared" si="2"/>
        <v>0.91</v>
      </c>
      <c r="BA5" s="21">
        <f t="shared" si="2"/>
        <v>0.94</v>
      </c>
      <c r="BB5" s="21">
        <f t="shared" si="2"/>
        <v>0.91</v>
      </c>
      <c r="BC5" s="21">
        <f t="shared" si="2"/>
        <v>0.94</v>
      </c>
      <c r="BD5" s="21">
        <f t="shared" si="2"/>
        <v>0.95</v>
      </c>
      <c r="BE5" s="21">
        <f t="shared" si="2"/>
        <v>0.92</v>
      </c>
      <c r="BF5" s="21">
        <f t="shared" si="2"/>
        <v>0.94</v>
      </c>
      <c r="BG5" s="21">
        <f t="shared" si="2"/>
        <v>0.95</v>
      </c>
      <c r="BH5" s="21">
        <f t="shared" si="2"/>
        <v>0.94</v>
      </c>
      <c r="BI5" s="21">
        <f t="shared" si="2"/>
        <v>0.92</v>
      </c>
    </row>
    <row r="6" spans="1:61" s="24" customFormat="1" x14ac:dyDescent="0.25">
      <c r="A6" s="22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</row>
    <row r="7" spans="1:61" x14ac:dyDescent="0.25">
      <c r="A7" s="25"/>
    </row>
    <row r="8" spans="1:61" x14ac:dyDescent="0.25">
      <c r="A8" s="25"/>
      <c r="B8" s="17" t="s">
        <v>1</v>
      </c>
      <c r="C8" s="17" t="s">
        <v>2</v>
      </c>
      <c r="D8" s="17" t="s">
        <v>3</v>
      </c>
      <c r="E8" s="17" t="s">
        <v>4</v>
      </c>
      <c r="F8" s="17" t="s">
        <v>5</v>
      </c>
      <c r="G8" s="17" t="s">
        <v>6</v>
      </c>
      <c r="H8" s="17" t="s">
        <v>7</v>
      </c>
      <c r="I8" s="17" t="s">
        <v>8</v>
      </c>
      <c r="J8" s="17" t="s">
        <v>9</v>
      </c>
      <c r="K8" s="17" t="s">
        <v>10</v>
      </c>
      <c r="L8" s="17" t="s">
        <v>11</v>
      </c>
      <c r="M8" s="17" t="s">
        <v>12</v>
      </c>
      <c r="N8" s="17" t="s">
        <v>13</v>
      </c>
      <c r="O8" s="17" t="s">
        <v>14</v>
      </c>
      <c r="P8" s="17" t="s">
        <v>15</v>
      </c>
      <c r="Q8" s="17" t="s">
        <v>16</v>
      </c>
      <c r="R8" s="17" t="s">
        <v>17</v>
      </c>
      <c r="S8" s="17" t="s">
        <v>18</v>
      </c>
      <c r="T8" s="17" t="s">
        <v>19</v>
      </c>
      <c r="U8" s="17" t="s">
        <v>20</v>
      </c>
      <c r="V8" s="17" t="s">
        <v>21</v>
      </c>
      <c r="W8" s="17" t="s">
        <v>22</v>
      </c>
      <c r="X8" s="17" t="s">
        <v>23</v>
      </c>
      <c r="Y8" s="17" t="s">
        <v>24</v>
      </c>
      <c r="Z8" s="17" t="s">
        <v>25</v>
      </c>
      <c r="AA8" s="17" t="s">
        <v>26</v>
      </c>
      <c r="AB8" s="17" t="s">
        <v>27</v>
      </c>
      <c r="AC8" s="17" t="s">
        <v>28</v>
      </c>
      <c r="AD8" s="17" t="s">
        <v>29</v>
      </c>
      <c r="AE8" s="17" t="s">
        <v>30</v>
      </c>
      <c r="AF8" s="17" t="s">
        <v>31</v>
      </c>
      <c r="AG8" s="17" t="s">
        <v>32</v>
      </c>
      <c r="AH8" s="17" t="s">
        <v>33</v>
      </c>
      <c r="AI8" s="17" t="s">
        <v>34</v>
      </c>
      <c r="AJ8" s="17" t="s">
        <v>35</v>
      </c>
      <c r="AK8" s="17" t="s">
        <v>45</v>
      </c>
      <c r="AL8" s="17" t="s">
        <v>46</v>
      </c>
      <c r="AM8" s="17" t="s">
        <v>47</v>
      </c>
      <c r="AN8" s="17" t="s">
        <v>48</v>
      </c>
      <c r="AO8" s="17" t="s">
        <v>49</v>
      </c>
      <c r="AP8" s="17" t="s">
        <v>50</v>
      </c>
      <c r="AQ8" s="17" t="s">
        <v>51</v>
      </c>
      <c r="AR8" s="17" t="s">
        <v>52</v>
      </c>
      <c r="AS8" s="17" t="s">
        <v>53</v>
      </c>
      <c r="AT8" s="17" t="s">
        <v>54</v>
      </c>
      <c r="AU8" s="17" t="s">
        <v>55</v>
      </c>
      <c r="AV8" s="17" t="s">
        <v>56</v>
      </c>
      <c r="AW8" s="17" t="s">
        <v>57</v>
      </c>
      <c r="AX8" s="17" t="s">
        <v>58</v>
      </c>
      <c r="AY8" s="17" t="s">
        <v>59</v>
      </c>
      <c r="AZ8" s="17" t="s">
        <v>60</v>
      </c>
      <c r="BA8" s="17" t="s">
        <v>61</v>
      </c>
      <c r="BB8" s="17" t="s">
        <v>62</v>
      </c>
      <c r="BC8" s="17" t="s">
        <v>63</v>
      </c>
      <c r="BD8" s="17" t="s">
        <v>64</v>
      </c>
      <c r="BE8" s="17" t="s">
        <v>65</v>
      </c>
      <c r="BF8" s="17" t="s">
        <v>66</v>
      </c>
      <c r="BG8" s="17" t="s">
        <v>67</v>
      </c>
      <c r="BH8" s="17" t="s">
        <v>68</v>
      </c>
      <c r="BI8" s="17" t="s">
        <v>69</v>
      </c>
    </row>
    <row r="9" spans="1:61" ht="42" customHeight="1" x14ac:dyDescent="0.25">
      <c r="A9" s="27" t="s">
        <v>70</v>
      </c>
      <c r="B9" s="18" t="s">
        <v>37</v>
      </c>
      <c r="C9" s="18" t="s">
        <v>37</v>
      </c>
      <c r="D9" s="18" t="s">
        <v>37</v>
      </c>
      <c r="E9" s="18" t="s">
        <v>37</v>
      </c>
      <c r="F9" s="18" t="s">
        <v>37</v>
      </c>
      <c r="G9" s="18" t="s">
        <v>37</v>
      </c>
      <c r="H9" s="18" t="s">
        <v>37</v>
      </c>
      <c r="I9" s="18" t="s">
        <v>37</v>
      </c>
      <c r="J9" s="18" t="s">
        <v>37</v>
      </c>
      <c r="K9" s="18" t="s">
        <v>37</v>
      </c>
      <c r="L9" s="18" t="s">
        <v>37</v>
      </c>
      <c r="M9" s="18" t="s">
        <v>37</v>
      </c>
      <c r="N9" s="18" t="s">
        <v>37</v>
      </c>
      <c r="O9" s="18" t="s">
        <v>37</v>
      </c>
      <c r="P9" s="18" t="s">
        <v>37</v>
      </c>
      <c r="Q9" s="18" t="s">
        <v>37</v>
      </c>
      <c r="R9" s="18" t="s">
        <v>37</v>
      </c>
      <c r="S9" s="18" t="s">
        <v>37</v>
      </c>
      <c r="T9" s="18" t="s">
        <v>37</v>
      </c>
      <c r="U9" s="18" t="s">
        <v>37</v>
      </c>
      <c r="V9" s="18" t="s">
        <v>37</v>
      </c>
      <c r="W9" s="18" t="s">
        <v>37</v>
      </c>
      <c r="X9" s="18" t="s">
        <v>37</v>
      </c>
      <c r="Y9" s="18" t="s">
        <v>37</v>
      </c>
      <c r="Z9" s="18" t="s">
        <v>37</v>
      </c>
      <c r="AA9" s="18" t="s">
        <v>37</v>
      </c>
      <c r="AB9" s="18" t="s">
        <v>37</v>
      </c>
      <c r="AC9" s="18" t="s">
        <v>37</v>
      </c>
      <c r="AD9" s="18" t="s">
        <v>37</v>
      </c>
      <c r="AE9" s="18" t="s">
        <v>37</v>
      </c>
      <c r="AF9" s="18" t="s">
        <v>37</v>
      </c>
      <c r="AG9" s="18" t="s">
        <v>37</v>
      </c>
      <c r="AH9" s="18" t="s">
        <v>37</v>
      </c>
      <c r="AI9" s="18" t="s">
        <v>37</v>
      </c>
      <c r="AJ9" s="18" t="s">
        <v>37</v>
      </c>
      <c r="AK9" s="18" t="s">
        <v>37</v>
      </c>
      <c r="AL9" s="18" t="s">
        <v>37</v>
      </c>
      <c r="AM9" s="18" t="s">
        <v>37</v>
      </c>
      <c r="AN9" s="18" t="s">
        <v>37</v>
      </c>
      <c r="AO9" s="18" t="s">
        <v>37</v>
      </c>
      <c r="AP9" s="18" t="s">
        <v>37</v>
      </c>
      <c r="AQ9" s="18" t="s">
        <v>37</v>
      </c>
      <c r="AR9" s="18" t="s">
        <v>37</v>
      </c>
      <c r="AS9" s="18" t="s">
        <v>37</v>
      </c>
      <c r="AT9" s="18" t="s">
        <v>37</v>
      </c>
      <c r="AU9" s="18" t="s">
        <v>37</v>
      </c>
      <c r="AV9" s="18" t="s">
        <v>37</v>
      </c>
      <c r="AW9" s="18" t="s">
        <v>37</v>
      </c>
      <c r="AX9" s="18" t="s">
        <v>37</v>
      </c>
      <c r="AY9" s="18" t="s">
        <v>37</v>
      </c>
      <c r="AZ9" s="18" t="s">
        <v>37</v>
      </c>
      <c r="BA9" s="18" t="s">
        <v>37</v>
      </c>
      <c r="BB9" s="18" t="s">
        <v>37</v>
      </c>
      <c r="BC9" s="18" t="s">
        <v>37</v>
      </c>
      <c r="BD9" s="18" t="s">
        <v>37</v>
      </c>
      <c r="BE9" s="18" t="s">
        <v>37</v>
      </c>
      <c r="BF9" s="18" t="s">
        <v>37</v>
      </c>
      <c r="BG9" s="18" t="s">
        <v>37</v>
      </c>
      <c r="BH9" s="18" t="s">
        <v>37</v>
      </c>
      <c r="BI9" s="18" t="s">
        <v>37</v>
      </c>
    </row>
    <row r="10" spans="1:61" ht="26.45" customHeight="1" x14ac:dyDescent="0.25">
      <c r="A10" s="28" t="s">
        <v>38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</row>
    <row r="11" spans="1:61" ht="27" customHeight="1" x14ac:dyDescent="0.25">
      <c r="A11" s="8" t="s">
        <v>39</v>
      </c>
      <c r="B11" s="17">
        <v>40.08</v>
      </c>
      <c r="C11" s="17">
        <v>40.4</v>
      </c>
      <c r="D11" s="17">
        <v>40.4</v>
      </c>
      <c r="E11" s="17">
        <v>45.7</v>
      </c>
      <c r="F11" s="17">
        <v>40.08</v>
      </c>
      <c r="G11" s="17">
        <v>45.7</v>
      </c>
      <c r="H11" s="17">
        <v>0</v>
      </c>
      <c r="I11" s="17">
        <v>45.47</v>
      </c>
      <c r="J11" s="17">
        <v>40.08</v>
      </c>
      <c r="K11" s="17">
        <v>37.200000000000003</v>
      </c>
      <c r="L11" s="17">
        <v>45.47</v>
      </c>
      <c r="M11" s="17">
        <v>45.47</v>
      </c>
      <c r="N11" s="17">
        <v>40.4</v>
      </c>
      <c r="O11" s="17">
        <v>45.47</v>
      </c>
      <c r="P11" s="17">
        <v>37.200000000000003</v>
      </c>
      <c r="Q11" s="17">
        <v>37.200000000000003</v>
      </c>
      <c r="R11" s="17">
        <v>40.4</v>
      </c>
      <c r="S11" s="17">
        <v>45.7</v>
      </c>
      <c r="T11" s="17">
        <v>37.200000000000003</v>
      </c>
      <c r="U11" s="17">
        <v>45.7</v>
      </c>
      <c r="V11" s="20">
        <v>47</v>
      </c>
      <c r="W11" s="20">
        <v>47</v>
      </c>
      <c r="X11" s="20">
        <v>42.5</v>
      </c>
      <c r="Y11" s="20">
        <v>44</v>
      </c>
      <c r="Z11" s="20">
        <v>42.5</v>
      </c>
      <c r="AA11" s="20">
        <v>47.5</v>
      </c>
      <c r="AB11" s="20">
        <v>48</v>
      </c>
      <c r="AC11" s="20">
        <v>44</v>
      </c>
      <c r="AD11" s="20">
        <v>48</v>
      </c>
      <c r="AE11" s="20">
        <v>42.5</v>
      </c>
      <c r="AF11" s="20">
        <v>47</v>
      </c>
      <c r="AG11" s="20">
        <v>47</v>
      </c>
      <c r="AH11" s="20">
        <v>47.5</v>
      </c>
      <c r="AI11" s="20">
        <v>42.5</v>
      </c>
      <c r="AJ11" s="20">
        <v>44</v>
      </c>
      <c r="AK11" s="20">
        <v>48</v>
      </c>
      <c r="AL11" s="20">
        <v>47.5</v>
      </c>
      <c r="AM11" s="20">
        <v>48</v>
      </c>
      <c r="AN11" s="20">
        <v>44</v>
      </c>
      <c r="AO11" s="20">
        <v>47.5</v>
      </c>
      <c r="AP11" s="20">
        <v>43.5</v>
      </c>
      <c r="AQ11" s="20">
        <v>43.5</v>
      </c>
      <c r="AR11" s="20">
        <v>43.5</v>
      </c>
      <c r="AS11" s="20">
        <v>45</v>
      </c>
      <c r="AT11" s="20">
        <v>45</v>
      </c>
      <c r="AU11" s="20">
        <v>45</v>
      </c>
      <c r="AV11" s="20">
        <v>43.5</v>
      </c>
      <c r="AW11" s="20">
        <v>45</v>
      </c>
      <c r="AX11" s="20">
        <v>44</v>
      </c>
      <c r="AY11" s="20">
        <v>44</v>
      </c>
      <c r="AZ11" s="20">
        <v>45</v>
      </c>
      <c r="BA11" s="20">
        <v>43</v>
      </c>
      <c r="BB11" s="20">
        <v>45</v>
      </c>
      <c r="BC11" s="20">
        <v>43</v>
      </c>
      <c r="BD11" s="20">
        <v>45</v>
      </c>
      <c r="BE11" s="20">
        <v>44</v>
      </c>
      <c r="BF11" s="20">
        <v>43</v>
      </c>
      <c r="BG11" s="20">
        <v>45</v>
      </c>
      <c r="BH11" s="20">
        <v>43</v>
      </c>
      <c r="BI11" s="20">
        <v>44</v>
      </c>
    </row>
    <row r="12" spans="1:61" x14ac:dyDescent="0.25">
      <c r="A12" s="8" t="s">
        <v>42</v>
      </c>
      <c r="B12" s="21">
        <f>(B11/50)</f>
        <v>0.80159999999999998</v>
      </c>
      <c r="C12" s="21">
        <f t="shared" ref="C12:U12" si="3">(C11/50)</f>
        <v>0.80799999999999994</v>
      </c>
      <c r="D12" s="21">
        <f t="shared" si="3"/>
        <v>0.80799999999999994</v>
      </c>
      <c r="E12" s="21">
        <f t="shared" si="3"/>
        <v>0.91400000000000003</v>
      </c>
      <c r="F12" s="21">
        <f t="shared" si="3"/>
        <v>0.80159999999999998</v>
      </c>
      <c r="G12" s="21">
        <f t="shared" si="3"/>
        <v>0.91400000000000003</v>
      </c>
      <c r="H12" s="21">
        <f t="shared" si="3"/>
        <v>0</v>
      </c>
      <c r="I12" s="21">
        <f t="shared" si="3"/>
        <v>0.90939999999999999</v>
      </c>
      <c r="J12" s="21">
        <f t="shared" si="3"/>
        <v>0.80159999999999998</v>
      </c>
      <c r="K12" s="21">
        <f t="shared" si="3"/>
        <v>0.74400000000000011</v>
      </c>
      <c r="L12" s="21">
        <f t="shared" si="3"/>
        <v>0.90939999999999999</v>
      </c>
      <c r="M12" s="21">
        <f t="shared" si="3"/>
        <v>0.90939999999999999</v>
      </c>
      <c r="N12" s="21">
        <f t="shared" si="3"/>
        <v>0.80799999999999994</v>
      </c>
      <c r="O12" s="21">
        <f t="shared" si="3"/>
        <v>0.90939999999999999</v>
      </c>
      <c r="P12" s="21">
        <f t="shared" si="3"/>
        <v>0.74400000000000011</v>
      </c>
      <c r="Q12" s="21">
        <f t="shared" si="3"/>
        <v>0.74400000000000011</v>
      </c>
      <c r="R12" s="21">
        <f t="shared" si="3"/>
        <v>0.80799999999999994</v>
      </c>
      <c r="S12" s="21">
        <f t="shared" si="3"/>
        <v>0.91400000000000003</v>
      </c>
      <c r="T12" s="21">
        <f t="shared" si="3"/>
        <v>0.74400000000000011</v>
      </c>
      <c r="U12" s="21">
        <f t="shared" si="3"/>
        <v>0.91400000000000003</v>
      </c>
      <c r="V12" s="21">
        <f>(V11/50)</f>
        <v>0.94</v>
      </c>
      <c r="W12" s="21">
        <f t="shared" ref="W12:AO12" si="4">(W11/50)</f>
        <v>0.94</v>
      </c>
      <c r="X12" s="21">
        <f t="shared" si="4"/>
        <v>0.85</v>
      </c>
      <c r="Y12" s="21">
        <f t="shared" si="4"/>
        <v>0.88</v>
      </c>
      <c r="Z12" s="21">
        <f t="shared" si="4"/>
        <v>0.85</v>
      </c>
      <c r="AA12" s="21">
        <f t="shared" si="4"/>
        <v>0.95</v>
      </c>
      <c r="AB12" s="21">
        <f t="shared" si="4"/>
        <v>0.96</v>
      </c>
      <c r="AC12" s="21">
        <f t="shared" si="4"/>
        <v>0.88</v>
      </c>
      <c r="AD12" s="21">
        <f t="shared" si="4"/>
        <v>0.96</v>
      </c>
      <c r="AE12" s="21">
        <f t="shared" si="4"/>
        <v>0.85</v>
      </c>
      <c r="AF12" s="21">
        <f t="shared" si="4"/>
        <v>0.94</v>
      </c>
      <c r="AG12" s="21">
        <f t="shared" si="4"/>
        <v>0.94</v>
      </c>
      <c r="AH12" s="21">
        <f t="shared" si="4"/>
        <v>0.95</v>
      </c>
      <c r="AI12" s="21">
        <f t="shared" si="4"/>
        <v>0.85</v>
      </c>
      <c r="AJ12" s="21">
        <f t="shared" si="4"/>
        <v>0.88</v>
      </c>
      <c r="AK12" s="21">
        <f t="shared" si="4"/>
        <v>0.96</v>
      </c>
      <c r="AL12" s="21">
        <f t="shared" si="4"/>
        <v>0.95</v>
      </c>
      <c r="AM12" s="21">
        <f t="shared" si="4"/>
        <v>0.96</v>
      </c>
      <c r="AN12" s="21">
        <f t="shared" si="4"/>
        <v>0.88</v>
      </c>
      <c r="AO12" s="21">
        <f t="shared" si="4"/>
        <v>0.95</v>
      </c>
      <c r="AP12" s="21">
        <f>(AP11/50)</f>
        <v>0.87</v>
      </c>
      <c r="AQ12" s="21">
        <f t="shared" ref="AQ12:BI12" si="5">(AQ11/50)</f>
        <v>0.87</v>
      </c>
      <c r="AR12" s="21">
        <f t="shared" si="5"/>
        <v>0.87</v>
      </c>
      <c r="AS12" s="21">
        <f t="shared" si="5"/>
        <v>0.9</v>
      </c>
      <c r="AT12" s="21">
        <f t="shared" si="5"/>
        <v>0.9</v>
      </c>
      <c r="AU12" s="21">
        <f t="shared" si="5"/>
        <v>0.9</v>
      </c>
      <c r="AV12" s="21">
        <f t="shared" si="5"/>
        <v>0.87</v>
      </c>
      <c r="AW12" s="21">
        <f t="shared" si="5"/>
        <v>0.9</v>
      </c>
      <c r="AX12" s="21">
        <f t="shared" si="5"/>
        <v>0.88</v>
      </c>
      <c r="AY12" s="21">
        <f t="shared" si="5"/>
        <v>0.88</v>
      </c>
      <c r="AZ12" s="21">
        <f t="shared" si="5"/>
        <v>0.9</v>
      </c>
      <c r="BA12" s="21">
        <f t="shared" si="5"/>
        <v>0.86</v>
      </c>
      <c r="BB12" s="21">
        <f t="shared" si="5"/>
        <v>0.9</v>
      </c>
      <c r="BC12" s="21">
        <f t="shared" si="5"/>
        <v>0.86</v>
      </c>
      <c r="BD12" s="21">
        <f t="shared" si="5"/>
        <v>0.9</v>
      </c>
      <c r="BE12" s="21">
        <f t="shared" si="5"/>
        <v>0.88</v>
      </c>
      <c r="BF12" s="21">
        <f t="shared" si="5"/>
        <v>0.86</v>
      </c>
      <c r="BG12" s="21">
        <f t="shared" si="5"/>
        <v>0.9</v>
      </c>
      <c r="BH12" s="21">
        <f t="shared" si="5"/>
        <v>0.86</v>
      </c>
      <c r="BI12" s="21">
        <f t="shared" si="5"/>
        <v>0.88</v>
      </c>
    </row>
  </sheetData>
  <pageMargins left="0.7" right="0.7" top="0.75" bottom="0.75" header="0.3" footer="0.3"/>
  <pageSetup fitToHeight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Y21"/>
  <sheetViews>
    <sheetView topLeftCell="BK1" workbookViewId="0">
      <selection activeCell="BW20" sqref="BW20:CA24"/>
    </sheetView>
  </sheetViews>
  <sheetFormatPr defaultRowHeight="15" x14ac:dyDescent="0.25"/>
  <cols>
    <col min="2" max="2" width="28.140625" customWidth="1"/>
    <col min="3" max="3" width="9.42578125" bestFit="1" customWidth="1"/>
    <col min="4" max="5" width="10.85546875" bestFit="1" customWidth="1"/>
    <col min="6" max="6" width="13.5703125" bestFit="1" customWidth="1"/>
    <col min="7" max="7" width="13.7109375" bestFit="1" customWidth="1"/>
    <col min="8" max="12" width="10.85546875" bestFit="1" customWidth="1"/>
    <col min="13" max="13" width="10" customWidth="1"/>
    <col min="14" max="36" width="10.85546875" bestFit="1" customWidth="1"/>
    <col min="37" max="73" width="10.85546875" customWidth="1"/>
    <col min="74" max="74" width="5.42578125" bestFit="1" customWidth="1"/>
    <col min="76" max="76" width="17.7109375" bestFit="1" customWidth="1"/>
    <col min="77" max="77" width="13.85546875" bestFit="1" customWidth="1"/>
    <col min="78" max="78" width="13.5703125" bestFit="1" customWidth="1"/>
    <col min="79" max="79" width="13.7109375" bestFit="1" customWidth="1"/>
  </cols>
  <sheetData>
    <row r="1" spans="2:77" x14ac:dyDescent="0.25"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45</v>
      </c>
      <c r="AM1" t="s">
        <v>46</v>
      </c>
      <c r="AN1" t="s">
        <v>47</v>
      </c>
      <c r="AO1" t="s">
        <v>48</v>
      </c>
      <c r="AP1" t="s">
        <v>49</v>
      </c>
      <c r="AQ1" t="s">
        <v>50</v>
      </c>
      <c r="AR1" t="s">
        <v>51</v>
      </c>
      <c r="AS1" t="s">
        <v>52</v>
      </c>
      <c r="AT1" t="s">
        <v>53</v>
      </c>
      <c r="AU1" t="s">
        <v>54</v>
      </c>
      <c r="AV1" t="s">
        <v>55</v>
      </c>
      <c r="AW1" t="s">
        <v>56</v>
      </c>
      <c r="AX1" t="s">
        <v>57</v>
      </c>
      <c r="AY1" t="s">
        <v>58</v>
      </c>
      <c r="AZ1" t="s">
        <v>59</v>
      </c>
      <c r="BA1" t="s">
        <v>60</v>
      </c>
      <c r="BB1" t="s">
        <v>61</v>
      </c>
      <c r="BC1" t="s">
        <v>62</v>
      </c>
      <c r="BD1" t="s">
        <v>63</v>
      </c>
      <c r="BE1" t="s">
        <v>64</v>
      </c>
      <c r="BF1" t="s">
        <v>65</v>
      </c>
      <c r="BG1" t="s">
        <v>66</v>
      </c>
      <c r="BH1" t="s">
        <v>67</v>
      </c>
      <c r="BI1" t="s">
        <v>68</v>
      </c>
      <c r="BJ1" t="s">
        <v>69</v>
      </c>
      <c r="BK1" t="s">
        <v>71</v>
      </c>
      <c r="BL1" t="s">
        <v>72</v>
      </c>
      <c r="BM1" t="s">
        <v>73</v>
      </c>
      <c r="BN1" t="s">
        <v>74</v>
      </c>
      <c r="BO1" t="s">
        <v>75</v>
      </c>
      <c r="BP1" t="s">
        <v>76</v>
      </c>
      <c r="BQ1" t="s">
        <v>77</v>
      </c>
      <c r="BR1" t="s">
        <v>78</v>
      </c>
      <c r="BS1" t="s">
        <v>79</v>
      </c>
      <c r="BT1" t="s">
        <v>80</v>
      </c>
      <c r="BU1" t="s">
        <v>81</v>
      </c>
    </row>
    <row r="2" spans="2:77" ht="30" x14ac:dyDescent="0.25">
      <c r="B2" s="2" t="s">
        <v>36</v>
      </c>
      <c r="C2" s="3" t="s">
        <v>37</v>
      </c>
      <c r="D2" s="3" t="s">
        <v>37</v>
      </c>
      <c r="E2" s="3" t="s">
        <v>37</v>
      </c>
      <c r="F2" s="3" t="s">
        <v>37</v>
      </c>
      <c r="G2" s="3" t="s">
        <v>37</v>
      </c>
      <c r="H2" s="3" t="s">
        <v>37</v>
      </c>
      <c r="I2" s="3" t="s">
        <v>37</v>
      </c>
      <c r="J2" s="3" t="s">
        <v>37</v>
      </c>
      <c r="K2" s="3" t="s">
        <v>37</v>
      </c>
      <c r="L2" s="3" t="s">
        <v>37</v>
      </c>
      <c r="M2" s="3" t="s">
        <v>37</v>
      </c>
      <c r="N2" s="3" t="s">
        <v>37</v>
      </c>
      <c r="O2" s="3" t="s">
        <v>37</v>
      </c>
      <c r="P2" s="3" t="s">
        <v>37</v>
      </c>
      <c r="Q2" s="3" t="s">
        <v>37</v>
      </c>
      <c r="R2" s="3" t="s">
        <v>37</v>
      </c>
      <c r="S2" s="3" t="s">
        <v>37</v>
      </c>
      <c r="T2" s="3" t="s">
        <v>37</v>
      </c>
      <c r="U2" s="3" t="s">
        <v>37</v>
      </c>
      <c r="V2" s="3" t="s">
        <v>37</v>
      </c>
      <c r="W2" s="3" t="s">
        <v>37</v>
      </c>
      <c r="X2" s="3" t="s">
        <v>37</v>
      </c>
      <c r="Y2" s="3" t="s">
        <v>37</v>
      </c>
      <c r="Z2" s="3" t="s">
        <v>37</v>
      </c>
      <c r="AA2" s="3" t="s">
        <v>37</v>
      </c>
      <c r="AB2" s="3" t="s">
        <v>37</v>
      </c>
      <c r="AC2" s="3" t="s">
        <v>37</v>
      </c>
      <c r="AD2" s="3" t="s">
        <v>37</v>
      </c>
      <c r="AE2" s="3" t="s">
        <v>37</v>
      </c>
      <c r="AF2" s="3" t="s">
        <v>37</v>
      </c>
      <c r="AG2" s="3" t="s">
        <v>37</v>
      </c>
      <c r="AH2" s="3" t="s">
        <v>37</v>
      </c>
      <c r="AI2" s="3" t="s">
        <v>37</v>
      </c>
      <c r="AJ2" s="3" t="s">
        <v>37</v>
      </c>
      <c r="AK2" s="3" t="s">
        <v>37</v>
      </c>
      <c r="AL2" s="3" t="s">
        <v>37</v>
      </c>
      <c r="AM2" s="3" t="s">
        <v>37</v>
      </c>
      <c r="AN2" s="3" t="s">
        <v>37</v>
      </c>
      <c r="AO2" s="3" t="s">
        <v>37</v>
      </c>
      <c r="AP2" s="3" t="s">
        <v>37</v>
      </c>
      <c r="AQ2" s="3" t="s">
        <v>37</v>
      </c>
      <c r="AR2" s="3" t="s">
        <v>37</v>
      </c>
      <c r="AS2" s="3" t="s">
        <v>37</v>
      </c>
      <c r="AT2" s="3" t="s">
        <v>37</v>
      </c>
      <c r="AU2" s="3" t="s">
        <v>37</v>
      </c>
      <c r="AV2" s="3" t="s">
        <v>37</v>
      </c>
      <c r="AW2" s="3" t="s">
        <v>37</v>
      </c>
      <c r="AX2" s="3" t="s">
        <v>37</v>
      </c>
      <c r="AY2" s="3" t="s">
        <v>37</v>
      </c>
      <c r="AZ2" s="3" t="s">
        <v>37</v>
      </c>
      <c r="BA2" s="3" t="s">
        <v>37</v>
      </c>
      <c r="BB2" s="3" t="s">
        <v>37</v>
      </c>
      <c r="BC2" s="3" t="s">
        <v>37</v>
      </c>
      <c r="BD2" s="3" t="s">
        <v>37</v>
      </c>
      <c r="BE2" s="3" t="s">
        <v>37</v>
      </c>
      <c r="BF2" s="3" t="s">
        <v>37</v>
      </c>
      <c r="BG2" s="3" t="s">
        <v>37</v>
      </c>
      <c r="BH2" s="3" t="s">
        <v>37</v>
      </c>
      <c r="BI2" s="3" t="s">
        <v>37</v>
      </c>
      <c r="BJ2" s="3" t="s">
        <v>37</v>
      </c>
      <c r="BK2" s="3" t="s">
        <v>37</v>
      </c>
      <c r="BL2" s="3" t="s">
        <v>37</v>
      </c>
      <c r="BM2" s="3" t="s">
        <v>37</v>
      </c>
      <c r="BN2" s="3" t="s">
        <v>37</v>
      </c>
      <c r="BO2" s="3" t="s">
        <v>37</v>
      </c>
      <c r="BP2" s="3" t="s">
        <v>37</v>
      </c>
      <c r="BQ2" s="3" t="s">
        <v>37</v>
      </c>
      <c r="BR2" s="3" t="s">
        <v>37</v>
      </c>
      <c r="BS2" s="3" t="s">
        <v>37</v>
      </c>
      <c r="BT2" s="3" t="s">
        <v>37</v>
      </c>
      <c r="BU2" s="3" t="s">
        <v>37</v>
      </c>
      <c r="BV2" s="30" t="s">
        <v>44</v>
      </c>
      <c r="BW2" s="30" t="s">
        <v>123</v>
      </c>
      <c r="BX2" s="30" t="s">
        <v>124</v>
      </c>
      <c r="BY2" s="30" t="s">
        <v>125</v>
      </c>
    </row>
    <row r="3" spans="2:77" x14ac:dyDescent="0.25">
      <c r="B3" s="1" t="s">
        <v>38</v>
      </c>
      <c r="C3" s="4">
        <v>144.75</v>
      </c>
      <c r="D3" s="4">
        <v>144.75</v>
      </c>
      <c r="E3" s="4">
        <v>97.5</v>
      </c>
      <c r="F3" s="4">
        <v>138.75</v>
      </c>
      <c r="G3" s="4">
        <v>142.5</v>
      </c>
      <c r="H3" s="5">
        <v>97.5</v>
      </c>
      <c r="I3" s="4">
        <v>138.75</v>
      </c>
      <c r="J3" s="4">
        <v>138</v>
      </c>
      <c r="K3" s="4">
        <v>138</v>
      </c>
      <c r="L3" s="4">
        <v>142.5</v>
      </c>
      <c r="M3" s="4">
        <v>144.75</v>
      </c>
      <c r="N3" s="4">
        <v>142.5</v>
      </c>
      <c r="O3" s="4">
        <v>138.75</v>
      </c>
      <c r="P3" s="4">
        <v>142.5</v>
      </c>
      <c r="Q3" s="4">
        <v>142.5</v>
      </c>
      <c r="R3" s="4">
        <v>142.5</v>
      </c>
      <c r="S3" s="4">
        <v>144.75</v>
      </c>
      <c r="T3" s="4">
        <v>142.5</v>
      </c>
      <c r="U3" s="4">
        <v>144</v>
      </c>
      <c r="V3" s="4">
        <v>132</v>
      </c>
      <c r="W3" s="4">
        <v>132</v>
      </c>
      <c r="X3" s="4">
        <v>150</v>
      </c>
      <c r="Y3" s="4">
        <v>132</v>
      </c>
      <c r="Z3" s="4">
        <v>135</v>
      </c>
      <c r="AA3" s="4">
        <v>144</v>
      </c>
      <c r="AB3" s="4">
        <v>150</v>
      </c>
      <c r="AC3" s="4">
        <v>135</v>
      </c>
      <c r="AD3" s="4">
        <v>144</v>
      </c>
      <c r="AE3" s="4">
        <v>150</v>
      </c>
      <c r="AF3" s="4">
        <v>132</v>
      </c>
      <c r="AG3" s="4">
        <v>135</v>
      </c>
      <c r="AH3" s="4">
        <v>144</v>
      </c>
      <c r="AI3" s="4">
        <v>120</v>
      </c>
      <c r="AJ3" s="4">
        <v>144</v>
      </c>
      <c r="AK3" s="4">
        <v>150</v>
      </c>
      <c r="AL3" s="4">
        <v>123</v>
      </c>
      <c r="AM3" s="4">
        <v>139.5</v>
      </c>
      <c r="AN3" s="4">
        <v>139.5</v>
      </c>
      <c r="AO3" s="4">
        <v>123</v>
      </c>
      <c r="AP3" s="4">
        <v>127.5</v>
      </c>
      <c r="AQ3" s="4">
        <v>147</v>
      </c>
      <c r="AR3" s="4">
        <v>147</v>
      </c>
      <c r="AS3" s="4">
        <v>135</v>
      </c>
      <c r="AT3" s="4">
        <v>127.5</v>
      </c>
      <c r="AU3" s="4">
        <v>127.5</v>
      </c>
      <c r="AV3" s="4">
        <v>135</v>
      </c>
      <c r="AW3" s="4">
        <v>139.5</v>
      </c>
      <c r="AX3" s="4">
        <v>139.5</v>
      </c>
      <c r="AY3" s="4">
        <v>147</v>
      </c>
      <c r="AZ3" s="4">
        <v>147</v>
      </c>
      <c r="BA3" s="4">
        <v>127.5</v>
      </c>
      <c r="BB3" s="4">
        <v>135</v>
      </c>
      <c r="BC3" s="4">
        <v>123</v>
      </c>
      <c r="BD3" s="4">
        <v>130</v>
      </c>
      <c r="BE3" s="4">
        <v>135</v>
      </c>
      <c r="BF3" s="4">
        <v>135</v>
      </c>
      <c r="BG3" s="4">
        <v>140</v>
      </c>
      <c r="BH3" s="4">
        <v>130</v>
      </c>
      <c r="BI3" s="4">
        <v>145</v>
      </c>
      <c r="BJ3" s="4">
        <v>135</v>
      </c>
      <c r="BK3" s="4">
        <v>145</v>
      </c>
      <c r="BL3" s="4">
        <v>135</v>
      </c>
      <c r="BM3" s="4">
        <v>145</v>
      </c>
      <c r="BN3" s="4">
        <v>135</v>
      </c>
      <c r="BO3" s="4">
        <v>130</v>
      </c>
      <c r="BP3" s="4">
        <v>130</v>
      </c>
      <c r="BQ3" s="4">
        <v>130</v>
      </c>
      <c r="BR3" s="4">
        <v>145</v>
      </c>
      <c r="BS3" s="4">
        <v>135</v>
      </c>
      <c r="BT3" s="4">
        <v>145</v>
      </c>
      <c r="BU3" s="4">
        <v>135</v>
      </c>
      <c r="BV3">
        <f>SUM(C3:BU3)</f>
        <v>9726.75</v>
      </c>
      <c r="BW3" s="36">
        <f>BV3/BT15</f>
        <v>0.91330985915492957</v>
      </c>
      <c r="BX3" s="38">
        <v>69</v>
      </c>
      <c r="BY3" s="40">
        <v>0.97</v>
      </c>
    </row>
    <row r="4" spans="2:77" x14ac:dyDescent="0.25">
      <c r="B4" s="29"/>
    </row>
    <row r="7" spans="2:77" x14ac:dyDescent="0.25">
      <c r="C7" t="s">
        <v>1</v>
      </c>
      <c r="D7" t="s">
        <v>2</v>
      </c>
      <c r="E7" t="s">
        <v>3</v>
      </c>
      <c r="F7" t="s">
        <v>4</v>
      </c>
      <c r="G7" t="s">
        <v>5</v>
      </c>
      <c r="H7" t="s">
        <v>6</v>
      </c>
      <c r="I7" t="s">
        <v>7</v>
      </c>
      <c r="J7" t="s">
        <v>8</v>
      </c>
      <c r="K7" t="s">
        <v>9</v>
      </c>
      <c r="L7" t="s">
        <v>10</v>
      </c>
      <c r="M7" t="s">
        <v>11</v>
      </c>
      <c r="N7" t="s">
        <v>12</v>
      </c>
      <c r="O7" t="s">
        <v>13</v>
      </c>
      <c r="P7" t="s">
        <v>14</v>
      </c>
      <c r="Q7" t="s">
        <v>15</v>
      </c>
      <c r="R7" t="s">
        <v>16</v>
      </c>
      <c r="S7" t="s">
        <v>17</v>
      </c>
      <c r="T7" t="s">
        <v>18</v>
      </c>
      <c r="U7" t="s">
        <v>19</v>
      </c>
      <c r="V7" t="s">
        <v>20</v>
      </c>
      <c r="W7" t="s">
        <v>21</v>
      </c>
      <c r="X7" t="s">
        <v>22</v>
      </c>
      <c r="Y7" t="s">
        <v>23</v>
      </c>
      <c r="Z7" t="s">
        <v>24</v>
      </c>
      <c r="AA7" t="s">
        <v>25</v>
      </c>
      <c r="AB7" t="s">
        <v>26</v>
      </c>
      <c r="AC7" t="s">
        <v>27</v>
      </c>
      <c r="AD7" t="s">
        <v>28</v>
      </c>
      <c r="AE7" t="s">
        <v>29</v>
      </c>
      <c r="AF7" t="s">
        <v>30</v>
      </c>
      <c r="AG7" t="s">
        <v>31</v>
      </c>
      <c r="AH7" t="s">
        <v>32</v>
      </c>
      <c r="AI7" t="s">
        <v>33</v>
      </c>
      <c r="AJ7" t="s">
        <v>34</v>
      </c>
      <c r="AK7" t="s">
        <v>35</v>
      </c>
      <c r="AL7" t="s">
        <v>45</v>
      </c>
      <c r="AM7" t="s">
        <v>46</v>
      </c>
      <c r="AN7" t="s">
        <v>47</v>
      </c>
      <c r="AO7" t="s">
        <v>48</v>
      </c>
      <c r="AP7" t="s">
        <v>49</v>
      </c>
      <c r="AQ7" t="s">
        <v>50</v>
      </c>
      <c r="AR7" t="s">
        <v>51</v>
      </c>
      <c r="AS7" t="s">
        <v>52</v>
      </c>
      <c r="AT7" t="s">
        <v>53</v>
      </c>
      <c r="AU7" t="s">
        <v>54</v>
      </c>
      <c r="AV7" t="s">
        <v>55</v>
      </c>
      <c r="AW7" t="s">
        <v>56</v>
      </c>
      <c r="AX7" t="s">
        <v>57</v>
      </c>
      <c r="AY7" t="s">
        <v>58</v>
      </c>
      <c r="AZ7" t="s">
        <v>59</v>
      </c>
      <c r="BA7" t="s">
        <v>60</v>
      </c>
      <c r="BB7" t="s">
        <v>61</v>
      </c>
      <c r="BC7" t="s">
        <v>62</v>
      </c>
      <c r="BD7" t="s">
        <v>63</v>
      </c>
      <c r="BE7" t="s">
        <v>64</v>
      </c>
      <c r="BF7" t="s">
        <v>65</v>
      </c>
      <c r="BG7" t="s">
        <v>66</v>
      </c>
      <c r="BH7" t="s">
        <v>67</v>
      </c>
      <c r="BI7" t="s">
        <v>68</v>
      </c>
      <c r="BJ7" t="s">
        <v>69</v>
      </c>
      <c r="BK7" t="s">
        <v>71</v>
      </c>
      <c r="BL7" t="s">
        <v>72</v>
      </c>
      <c r="BM7" t="s">
        <v>73</v>
      </c>
      <c r="BN7" t="s">
        <v>74</v>
      </c>
      <c r="BO7" t="s">
        <v>75</v>
      </c>
      <c r="BP7" t="s">
        <v>76</v>
      </c>
      <c r="BQ7" t="s">
        <v>77</v>
      </c>
      <c r="BR7" t="s">
        <v>78</v>
      </c>
      <c r="BS7" t="s">
        <v>79</v>
      </c>
      <c r="BT7" t="s">
        <v>80</v>
      </c>
      <c r="BU7" t="s">
        <v>81</v>
      </c>
    </row>
    <row r="8" spans="2:77" ht="30" x14ac:dyDescent="0.25">
      <c r="B8" s="2" t="s">
        <v>41</v>
      </c>
      <c r="C8" s="3" t="s">
        <v>37</v>
      </c>
      <c r="D8" s="3" t="s">
        <v>37</v>
      </c>
      <c r="E8" s="3" t="s">
        <v>37</v>
      </c>
      <c r="F8" s="3" t="s">
        <v>37</v>
      </c>
      <c r="G8" s="3" t="s">
        <v>37</v>
      </c>
      <c r="H8" s="3" t="s">
        <v>37</v>
      </c>
      <c r="I8" s="3" t="s">
        <v>37</v>
      </c>
      <c r="J8" s="3" t="s">
        <v>37</v>
      </c>
      <c r="K8" s="3" t="s">
        <v>37</v>
      </c>
      <c r="L8" s="3" t="s">
        <v>37</v>
      </c>
      <c r="M8" s="3" t="s">
        <v>37</v>
      </c>
      <c r="N8" s="3" t="s">
        <v>37</v>
      </c>
      <c r="O8" s="3" t="s">
        <v>37</v>
      </c>
      <c r="P8" s="3" t="s">
        <v>37</v>
      </c>
      <c r="Q8" s="3" t="s">
        <v>37</v>
      </c>
      <c r="R8" s="3" t="s">
        <v>37</v>
      </c>
      <c r="S8" s="3" t="s">
        <v>37</v>
      </c>
      <c r="T8" s="3" t="s">
        <v>37</v>
      </c>
      <c r="U8" s="3" t="s">
        <v>37</v>
      </c>
      <c r="V8" s="3" t="s">
        <v>37</v>
      </c>
      <c r="W8" s="3" t="s">
        <v>37</v>
      </c>
      <c r="X8" s="3" t="s">
        <v>37</v>
      </c>
      <c r="Y8" s="3" t="s">
        <v>37</v>
      </c>
      <c r="Z8" s="3" t="s">
        <v>37</v>
      </c>
      <c r="AA8" s="3" t="s">
        <v>37</v>
      </c>
      <c r="AB8" s="3" t="s">
        <v>37</v>
      </c>
      <c r="AC8" s="3" t="s">
        <v>37</v>
      </c>
      <c r="AD8" s="3" t="s">
        <v>37</v>
      </c>
      <c r="AE8" s="3" t="s">
        <v>37</v>
      </c>
      <c r="AF8" s="3" t="s">
        <v>37</v>
      </c>
      <c r="AG8" s="3" t="s">
        <v>37</v>
      </c>
      <c r="AH8" s="3" t="s">
        <v>37</v>
      </c>
      <c r="AI8" s="3" t="s">
        <v>37</v>
      </c>
      <c r="AJ8" s="3" t="s">
        <v>37</v>
      </c>
      <c r="AK8" s="3" t="s">
        <v>37</v>
      </c>
      <c r="AL8" s="3" t="s">
        <v>37</v>
      </c>
      <c r="AM8" s="3" t="s">
        <v>37</v>
      </c>
      <c r="AN8" s="3" t="s">
        <v>37</v>
      </c>
      <c r="AO8" s="3" t="s">
        <v>37</v>
      </c>
      <c r="AP8" s="3" t="s">
        <v>37</v>
      </c>
      <c r="AQ8" s="3" t="s">
        <v>37</v>
      </c>
      <c r="AR8" s="3" t="s">
        <v>37</v>
      </c>
      <c r="AS8" s="3" t="s">
        <v>37</v>
      </c>
      <c r="AT8" s="3" t="s">
        <v>37</v>
      </c>
      <c r="AU8" s="3" t="s">
        <v>37</v>
      </c>
      <c r="AV8" s="3" t="s">
        <v>37</v>
      </c>
      <c r="AW8" s="3" t="s">
        <v>37</v>
      </c>
      <c r="AX8" s="3" t="s">
        <v>37</v>
      </c>
      <c r="AY8" s="3" t="s">
        <v>37</v>
      </c>
      <c r="AZ8" s="3" t="s">
        <v>37</v>
      </c>
      <c r="BA8" s="3" t="s">
        <v>37</v>
      </c>
      <c r="BB8" s="3" t="s">
        <v>37</v>
      </c>
      <c r="BC8" s="3" t="s">
        <v>37</v>
      </c>
      <c r="BD8" s="3" t="s">
        <v>37</v>
      </c>
      <c r="BE8" s="3" t="s">
        <v>37</v>
      </c>
      <c r="BF8" s="3" t="s">
        <v>37</v>
      </c>
      <c r="BG8" s="3" t="s">
        <v>37</v>
      </c>
      <c r="BH8" s="3" t="s">
        <v>37</v>
      </c>
      <c r="BI8" s="3" t="s">
        <v>37</v>
      </c>
      <c r="BJ8" s="3" t="s">
        <v>37</v>
      </c>
      <c r="BK8" s="3" t="s">
        <v>37</v>
      </c>
      <c r="BL8" s="3" t="s">
        <v>37</v>
      </c>
      <c r="BM8" s="3" t="s">
        <v>37</v>
      </c>
      <c r="BN8" s="3" t="s">
        <v>37</v>
      </c>
      <c r="BO8" s="3" t="s">
        <v>37</v>
      </c>
      <c r="BP8" s="3" t="s">
        <v>37</v>
      </c>
      <c r="BQ8" s="3" t="s">
        <v>37</v>
      </c>
      <c r="BR8" s="3" t="s">
        <v>37</v>
      </c>
      <c r="BS8" s="3" t="s">
        <v>37</v>
      </c>
      <c r="BT8" s="3" t="s">
        <v>37</v>
      </c>
      <c r="BU8" s="3" t="s">
        <v>37</v>
      </c>
      <c r="BV8" s="30" t="s">
        <v>44</v>
      </c>
      <c r="BW8" s="30" t="s">
        <v>123</v>
      </c>
      <c r="BX8" s="30" t="s">
        <v>124</v>
      </c>
      <c r="BY8" s="30" t="s">
        <v>125</v>
      </c>
    </row>
    <row r="9" spans="2:77" x14ac:dyDescent="0.25">
      <c r="B9" s="1" t="s">
        <v>38</v>
      </c>
      <c r="C9" s="4">
        <v>42.75</v>
      </c>
      <c r="D9" s="4">
        <v>42.75</v>
      </c>
      <c r="E9" s="4">
        <v>15</v>
      </c>
      <c r="F9" s="10">
        <v>43.8125</v>
      </c>
      <c r="G9" s="10">
        <v>44.727200000000003</v>
      </c>
      <c r="H9" s="4">
        <v>15</v>
      </c>
      <c r="I9" s="10">
        <v>43.8125</v>
      </c>
      <c r="J9" s="10">
        <v>38.954999999999998</v>
      </c>
      <c r="K9" s="10">
        <v>38.954999999999998</v>
      </c>
      <c r="L9" s="4">
        <v>41.5</v>
      </c>
      <c r="M9" s="4">
        <v>42.75</v>
      </c>
      <c r="N9" s="4">
        <v>41.5</v>
      </c>
      <c r="O9" s="10">
        <v>43.8125</v>
      </c>
      <c r="P9" s="10">
        <v>44.727200000000003</v>
      </c>
      <c r="Q9" s="4">
        <v>41.5</v>
      </c>
      <c r="R9" s="10">
        <v>44.727200000000003</v>
      </c>
      <c r="S9" s="4">
        <v>42.75</v>
      </c>
      <c r="T9" s="10">
        <v>44.727200000000003</v>
      </c>
      <c r="U9" s="4">
        <v>47</v>
      </c>
      <c r="V9" s="4">
        <v>40</v>
      </c>
      <c r="W9" s="4">
        <v>40</v>
      </c>
      <c r="X9" s="4">
        <v>42</v>
      </c>
      <c r="Y9" s="4">
        <v>40</v>
      </c>
      <c r="Z9" s="4">
        <v>42</v>
      </c>
      <c r="AA9" s="4">
        <v>47</v>
      </c>
      <c r="AB9" s="4">
        <v>42</v>
      </c>
      <c r="AC9" s="4">
        <v>42</v>
      </c>
      <c r="AD9" s="4">
        <v>47.5</v>
      </c>
      <c r="AE9" s="4">
        <v>42</v>
      </c>
      <c r="AF9" s="4">
        <v>40</v>
      </c>
      <c r="AG9" s="4">
        <v>42</v>
      </c>
      <c r="AH9" s="4">
        <v>47</v>
      </c>
      <c r="AI9" s="4">
        <v>40</v>
      </c>
      <c r="AJ9" s="4">
        <v>47</v>
      </c>
      <c r="AK9" s="4">
        <v>42</v>
      </c>
      <c r="AL9" s="10">
        <v>36.265000000000001</v>
      </c>
      <c r="AM9" s="4">
        <v>38.75</v>
      </c>
      <c r="AN9" s="4">
        <v>38.75</v>
      </c>
      <c r="AO9" s="10">
        <v>36.265000000000001</v>
      </c>
      <c r="AP9" s="4">
        <v>41.94</v>
      </c>
      <c r="AQ9" s="10">
        <v>46.889000000000003</v>
      </c>
      <c r="AR9" s="10">
        <v>46.889000000000003</v>
      </c>
      <c r="AS9" s="10">
        <v>40.6325</v>
      </c>
      <c r="AT9" s="4">
        <v>41.94</v>
      </c>
      <c r="AU9" s="4">
        <v>41.94</v>
      </c>
      <c r="AV9" s="10">
        <v>40.6325</v>
      </c>
      <c r="AW9" s="4">
        <v>38.75</v>
      </c>
      <c r="AX9" s="4">
        <v>38.75</v>
      </c>
      <c r="AY9" s="10">
        <v>46.889000000000003</v>
      </c>
      <c r="AZ9" s="10">
        <v>46.889000000000003</v>
      </c>
      <c r="BA9" s="4">
        <v>41.94</v>
      </c>
      <c r="BB9" s="10">
        <v>40.6325</v>
      </c>
      <c r="BC9" s="10">
        <v>36.265000000000001</v>
      </c>
      <c r="BD9" s="4">
        <v>42</v>
      </c>
      <c r="BE9" s="4">
        <v>40</v>
      </c>
      <c r="BF9" s="4">
        <v>41</v>
      </c>
      <c r="BG9" s="4">
        <v>45</v>
      </c>
      <c r="BH9" s="4">
        <v>44</v>
      </c>
      <c r="BI9" s="4">
        <v>47</v>
      </c>
      <c r="BJ9" s="4">
        <v>38</v>
      </c>
      <c r="BK9" s="4">
        <v>48</v>
      </c>
      <c r="BL9" s="4">
        <v>41</v>
      </c>
      <c r="BM9" s="4">
        <v>47</v>
      </c>
      <c r="BN9" s="4">
        <v>41</v>
      </c>
      <c r="BO9" s="4">
        <v>42</v>
      </c>
      <c r="BP9" s="4">
        <v>42</v>
      </c>
      <c r="BQ9" s="4">
        <v>42</v>
      </c>
      <c r="BR9" s="4">
        <v>47</v>
      </c>
      <c r="BS9" s="4">
        <v>40</v>
      </c>
      <c r="BT9" s="4">
        <v>48</v>
      </c>
      <c r="BU9" s="4">
        <v>42</v>
      </c>
      <c r="BV9">
        <f>SUM(C9:BU9)</f>
        <v>2961.2647999999999</v>
      </c>
      <c r="BW9" s="36">
        <f>BV9/BT16</f>
        <v>0.83415909859154924</v>
      </c>
      <c r="BX9" s="38">
        <v>69</v>
      </c>
      <c r="BY9" s="40">
        <v>0.97</v>
      </c>
    </row>
    <row r="15" spans="2:77" x14ac:dyDescent="0.25">
      <c r="C15" s="45" t="s">
        <v>133</v>
      </c>
      <c r="D15" s="45"/>
      <c r="E15" s="45"/>
      <c r="F15" s="45"/>
      <c r="G15" s="45"/>
      <c r="BT15">
        <f>150*71</f>
        <v>10650</v>
      </c>
      <c r="BX15" t="s">
        <v>126</v>
      </c>
      <c r="BY15" t="s">
        <v>127</v>
      </c>
    </row>
    <row r="16" spans="2:77" x14ac:dyDescent="0.25">
      <c r="C16" s="1" t="s">
        <v>128</v>
      </c>
      <c r="D16" s="4" t="s">
        <v>129</v>
      </c>
      <c r="E16" s="4" t="s">
        <v>130</v>
      </c>
      <c r="F16" s="4" t="s">
        <v>131</v>
      </c>
      <c r="G16" s="4" t="s">
        <v>125</v>
      </c>
      <c r="BT16">
        <f>50*71</f>
        <v>3550</v>
      </c>
      <c r="BX16">
        <f>COUNTIFS(C3:BU3,"&gt;=105")</f>
        <v>69</v>
      </c>
      <c r="BY16" s="40">
        <f>(BX16/71)</f>
        <v>0.971830985915493</v>
      </c>
    </row>
    <row r="17" spans="3:77" x14ac:dyDescent="0.25">
      <c r="C17" s="1" t="s">
        <v>135</v>
      </c>
      <c r="D17" s="4">
        <v>71</v>
      </c>
      <c r="E17" s="37">
        <v>91.3</v>
      </c>
      <c r="F17" s="4">
        <v>69</v>
      </c>
      <c r="G17" s="39">
        <v>0.97199999999999998</v>
      </c>
      <c r="BX17">
        <f>COUNTIFS(C9:BU9,"&gt;=35")</f>
        <v>69</v>
      </c>
      <c r="BY17" s="40">
        <f>(BX17/71)</f>
        <v>0.971830985915493</v>
      </c>
    </row>
    <row r="19" spans="3:77" x14ac:dyDescent="0.25">
      <c r="C19" s="45" t="s">
        <v>134</v>
      </c>
      <c r="D19" s="45"/>
      <c r="E19" s="45"/>
      <c r="F19" s="45"/>
      <c r="G19" s="45"/>
    </row>
    <row r="20" spans="3:77" x14ac:dyDescent="0.25">
      <c r="C20" s="1" t="s">
        <v>128</v>
      </c>
      <c r="D20" s="4" t="s">
        <v>129</v>
      </c>
      <c r="E20" s="4" t="s">
        <v>130</v>
      </c>
      <c r="F20" s="4" t="s">
        <v>131</v>
      </c>
      <c r="G20" s="4" t="s">
        <v>125</v>
      </c>
    </row>
    <row r="21" spans="3:77" x14ac:dyDescent="0.25">
      <c r="C21" s="1" t="s">
        <v>135</v>
      </c>
      <c r="D21" s="4">
        <v>71</v>
      </c>
      <c r="E21" s="37">
        <v>83.4</v>
      </c>
      <c r="F21" s="4">
        <v>69</v>
      </c>
      <c r="G21" s="39">
        <v>0.97199999999999998</v>
      </c>
    </row>
  </sheetData>
  <mergeCells count="2">
    <mergeCell ref="C15:G15"/>
    <mergeCell ref="C19:G19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23"/>
  <sheetViews>
    <sheetView tabSelected="1" topLeftCell="CU1" workbookViewId="0">
      <selection activeCell="J19" sqref="J19"/>
    </sheetView>
  </sheetViews>
  <sheetFormatPr defaultRowHeight="15" x14ac:dyDescent="0.25"/>
  <cols>
    <col min="1" max="1" width="28.140625" customWidth="1"/>
    <col min="2" max="2" width="9.42578125" customWidth="1"/>
    <col min="3" max="4" width="10.85546875" bestFit="1" customWidth="1"/>
    <col min="5" max="5" width="13.5703125" bestFit="1" customWidth="1"/>
    <col min="6" max="6" width="13.7109375" bestFit="1" customWidth="1"/>
    <col min="7" max="11" width="10.85546875" bestFit="1" customWidth="1"/>
    <col min="12" max="12" width="10.5703125" customWidth="1"/>
    <col min="13" max="20" width="10.85546875" bestFit="1" customWidth="1"/>
    <col min="21" max="21" width="12.42578125" customWidth="1"/>
    <col min="22" max="52" width="10.85546875" bestFit="1" customWidth="1"/>
    <col min="53" max="113" width="10.85546875" customWidth="1"/>
    <col min="114" max="114" width="11.5703125" bestFit="1" customWidth="1"/>
    <col min="115" max="115" width="8.28515625" bestFit="1" customWidth="1"/>
    <col min="116" max="116" width="17.7109375" bestFit="1" customWidth="1"/>
    <col min="117" max="117" width="13.85546875" bestFit="1" customWidth="1"/>
    <col min="118" max="118" width="13.7109375" bestFit="1" customWidth="1"/>
  </cols>
  <sheetData>
    <row r="1" spans="1:117" x14ac:dyDescent="0.25"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45</v>
      </c>
      <c r="AL1" t="s">
        <v>46</v>
      </c>
      <c r="AM1" t="s">
        <v>47</v>
      </c>
      <c r="AN1" t="s">
        <v>48</v>
      </c>
      <c r="AO1" t="s">
        <v>49</v>
      </c>
      <c r="AP1" t="s">
        <v>50</v>
      </c>
      <c r="AQ1" t="s">
        <v>51</v>
      </c>
      <c r="AR1" t="s">
        <v>52</v>
      </c>
      <c r="AS1" t="s">
        <v>53</v>
      </c>
      <c r="AT1" t="s">
        <v>54</v>
      </c>
      <c r="AU1" t="s">
        <v>55</v>
      </c>
      <c r="AV1" t="s">
        <v>56</v>
      </c>
      <c r="AW1" t="s">
        <v>57</v>
      </c>
      <c r="AX1" t="s">
        <v>58</v>
      </c>
      <c r="AY1" t="s">
        <v>59</v>
      </c>
      <c r="AZ1" t="s">
        <v>60</v>
      </c>
      <c r="BA1" t="s">
        <v>61</v>
      </c>
      <c r="BB1" t="s">
        <v>62</v>
      </c>
      <c r="BC1" t="s">
        <v>63</v>
      </c>
      <c r="BD1" t="s">
        <v>64</v>
      </c>
      <c r="BE1" t="s">
        <v>65</v>
      </c>
      <c r="BF1" t="s">
        <v>66</v>
      </c>
      <c r="BG1" t="s">
        <v>67</v>
      </c>
      <c r="BH1" t="s">
        <v>68</v>
      </c>
      <c r="BI1" t="s">
        <v>69</v>
      </c>
      <c r="BJ1" t="s">
        <v>71</v>
      </c>
      <c r="BK1" t="s">
        <v>72</v>
      </c>
      <c r="BL1" t="s">
        <v>73</v>
      </c>
      <c r="BM1" t="s">
        <v>74</v>
      </c>
      <c r="BN1" t="s">
        <v>75</v>
      </c>
      <c r="BO1" t="s">
        <v>76</v>
      </c>
      <c r="BP1" t="s">
        <v>77</v>
      </c>
      <c r="BQ1" t="s">
        <v>78</v>
      </c>
      <c r="BR1" t="s">
        <v>79</v>
      </c>
      <c r="BS1" t="s">
        <v>80</v>
      </c>
      <c r="BT1" t="s">
        <v>81</v>
      </c>
      <c r="BU1" t="s">
        <v>82</v>
      </c>
      <c r="BV1" t="s">
        <v>83</v>
      </c>
      <c r="BW1" t="s">
        <v>84</v>
      </c>
      <c r="BX1" t="s">
        <v>85</v>
      </c>
      <c r="BY1" t="s">
        <v>86</v>
      </c>
      <c r="BZ1" t="s">
        <v>87</v>
      </c>
      <c r="CA1" t="s">
        <v>88</v>
      </c>
      <c r="CB1" t="s">
        <v>89</v>
      </c>
      <c r="CC1" t="s">
        <v>90</v>
      </c>
      <c r="CD1" t="s">
        <v>91</v>
      </c>
      <c r="CE1" t="s">
        <v>92</v>
      </c>
      <c r="CF1" t="s">
        <v>93</v>
      </c>
      <c r="CG1" t="s">
        <v>94</v>
      </c>
      <c r="CH1" t="s">
        <v>95</v>
      </c>
      <c r="CI1" t="s">
        <v>96</v>
      </c>
      <c r="CJ1" t="s">
        <v>97</v>
      </c>
      <c r="CK1" t="s">
        <v>98</v>
      </c>
      <c r="CL1" t="s">
        <v>99</v>
      </c>
      <c r="CM1" t="s">
        <v>100</v>
      </c>
      <c r="CN1" t="s">
        <v>101</v>
      </c>
      <c r="CO1" t="s">
        <v>102</v>
      </c>
      <c r="CP1" t="s">
        <v>103</v>
      </c>
      <c r="CQ1" t="s">
        <v>104</v>
      </c>
      <c r="CR1" t="s">
        <v>105</v>
      </c>
      <c r="CS1" t="s">
        <v>106</v>
      </c>
      <c r="CT1" t="s">
        <v>107</v>
      </c>
      <c r="CU1" t="s">
        <v>108</v>
      </c>
      <c r="CV1" t="s">
        <v>109</v>
      </c>
      <c r="CW1" t="s">
        <v>110</v>
      </c>
      <c r="CX1" t="s">
        <v>111</v>
      </c>
      <c r="CY1" t="s">
        <v>112</v>
      </c>
      <c r="CZ1" t="s">
        <v>113</v>
      </c>
      <c r="DA1" t="s">
        <v>114</v>
      </c>
      <c r="DB1" t="s">
        <v>115</v>
      </c>
      <c r="DC1" t="s">
        <v>116</v>
      </c>
      <c r="DD1" t="s">
        <v>117</v>
      </c>
      <c r="DE1" t="s">
        <v>118</v>
      </c>
      <c r="DF1" t="s">
        <v>119</v>
      </c>
      <c r="DG1" t="s">
        <v>120</v>
      </c>
      <c r="DH1" t="s">
        <v>121</v>
      </c>
      <c r="DI1" t="s">
        <v>122</v>
      </c>
    </row>
    <row r="2" spans="1:117" ht="30" x14ac:dyDescent="0.25">
      <c r="A2" s="2" t="s">
        <v>36</v>
      </c>
      <c r="B2" s="3" t="s">
        <v>37</v>
      </c>
      <c r="C2" s="3" t="s">
        <v>37</v>
      </c>
      <c r="D2" s="3" t="s">
        <v>37</v>
      </c>
      <c r="E2" s="3" t="s">
        <v>37</v>
      </c>
      <c r="F2" s="3" t="s">
        <v>37</v>
      </c>
      <c r="G2" s="3" t="s">
        <v>37</v>
      </c>
      <c r="H2" s="3" t="s">
        <v>37</v>
      </c>
      <c r="I2" s="3" t="s">
        <v>37</v>
      </c>
      <c r="J2" s="3" t="s">
        <v>37</v>
      </c>
      <c r="K2" s="3" t="s">
        <v>37</v>
      </c>
      <c r="L2" s="3" t="s">
        <v>37</v>
      </c>
      <c r="M2" s="3" t="s">
        <v>37</v>
      </c>
      <c r="N2" s="3" t="s">
        <v>37</v>
      </c>
      <c r="O2" s="3" t="s">
        <v>37</v>
      </c>
      <c r="P2" s="3" t="s">
        <v>37</v>
      </c>
      <c r="Q2" s="3" t="s">
        <v>37</v>
      </c>
      <c r="R2" s="3" t="s">
        <v>37</v>
      </c>
      <c r="S2" s="3" t="s">
        <v>37</v>
      </c>
      <c r="T2" s="3" t="s">
        <v>37</v>
      </c>
      <c r="U2" s="3" t="s">
        <v>37</v>
      </c>
      <c r="V2" s="3" t="s">
        <v>37</v>
      </c>
      <c r="W2" s="3" t="s">
        <v>37</v>
      </c>
      <c r="X2" s="3" t="s">
        <v>37</v>
      </c>
      <c r="Y2" s="3" t="s">
        <v>37</v>
      </c>
      <c r="Z2" s="3" t="s">
        <v>37</v>
      </c>
      <c r="AA2" s="3" t="s">
        <v>37</v>
      </c>
      <c r="AB2" s="3" t="s">
        <v>37</v>
      </c>
      <c r="AC2" s="3" t="s">
        <v>37</v>
      </c>
      <c r="AD2" s="3" t="s">
        <v>37</v>
      </c>
      <c r="AE2" s="3" t="s">
        <v>37</v>
      </c>
      <c r="AF2" s="3" t="s">
        <v>37</v>
      </c>
      <c r="AG2" s="3" t="s">
        <v>37</v>
      </c>
      <c r="AH2" s="3" t="s">
        <v>37</v>
      </c>
      <c r="AI2" s="3" t="s">
        <v>37</v>
      </c>
      <c r="AJ2" s="3" t="s">
        <v>37</v>
      </c>
      <c r="AK2" s="3" t="s">
        <v>37</v>
      </c>
      <c r="AL2" s="3" t="s">
        <v>37</v>
      </c>
      <c r="AM2" s="3" t="s">
        <v>37</v>
      </c>
      <c r="AN2" s="3" t="s">
        <v>37</v>
      </c>
      <c r="AO2" s="3" t="s">
        <v>37</v>
      </c>
      <c r="AP2" s="3" t="s">
        <v>37</v>
      </c>
      <c r="AQ2" s="3" t="s">
        <v>37</v>
      </c>
      <c r="AR2" s="3" t="s">
        <v>37</v>
      </c>
      <c r="AS2" s="3" t="s">
        <v>37</v>
      </c>
      <c r="AT2" s="3" t="s">
        <v>37</v>
      </c>
      <c r="AU2" s="3" t="s">
        <v>37</v>
      </c>
      <c r="AV2" s="3" t="s">
        <v>37</v>
      </c>
      <c r="AW2" s="3" t="s">
        <v>37</v>
      </c>
      <c r="AX2" s="3" t="s">
        <v>37</v>
      </c>
      <c r="AY2" s="3" t="s">
        <v>37</v>
      </c>
      <c r="AZ2" s="3" t="s">
        <v>37</v>
      </c>
      <c r="BA2" s="3" t="s">
        <v>37</v>
      </c>
      <c r="BB2" s="3" t="s">
        <v>37</v>
      </c>
      <c r="BC2" s="3" t="s">
        <v>37</v>
      </c>
      <c r="BD2" s="3" t="s">
        <v>37</v>
      </c>
      <c r="BE2" s="3" t="s">
        <v>37</v>
      </c>
      <c r="BF2" s="3" t="s">
        <v>37</v>
      </c>
      <c r="BG2" s="3" t="s">
        <v>37</v>
      </c>
      <c r="BH2" s="3" t="s">
        <v>37</v>
      </c>
      <c r="BI2" s="3" t="s">
        <v>37</v>
      </c>
      <c r="BJ2" s="3" t="s">
        <v>37</v>
      </c>
      <c r="BK2" s="3" t="s">
        <v>37</v>
      </c>
      <c r="BL2" s="3" t="s">
        <v>37</v>
      </c>
      <c r="BM2" s="3" t="s">
        <v>37</v>
      </c>
      <c r="BN2" s="3" t="s">
        <v>37</v>
      </c>
      <c r="BO2" s="3" t="s">
        <v>37</v>
      </c>
      <c r="BP2" s="3" t="s">
        <v>37</v>
      </c>
      <c r="BQ2" s="3" t="s">
        <v>37</v>
      </c>
      <c r="BR2" s="3" t="s">
        <v>37</v>
      </c>
      <c r="BS2" s="3" t="s">
        <v>37</v>
      </c>
      <c r="BT2" s="3" t="s">
        <v>37</v>
      </c>
      <c r="BU2" s="3" t="s">
        <v>37</v>
      </c>
      <c r="BV2" s="3" t="s">
        <v>37</v>
      </c>
      <c r="BW2" s="3" t="s">
        <v>37</v>
      </c>
      <c r="BX2" s="3" t="s">
        <v>37</v>
      </c>
      <c r="BY2" s="3" t="s">
        <v>37</v>
      </c>
      <c r="BZ2" s="3" t="s">
        <v>37</v>
      </c>
      <c r="CA2" s="3" t="s">
        <v>37</v>
      </c>
      <c r="CB2" s="3" t="s">
        <v>37</v>
      </c>
      <c r="CC2" s="3" t="s">
        <v>37</v>
      </c>
      <c r="CD2" s="3" t="s">
        <v>37</v>
      </c>
      <c r="CE2" s="3" t="s">
        <v>37</v>
      </c>
      <c r="CF2" s="3" t="s">
        <v>37</v>
      </c>
      <c r="CG2" s="3" t="s">
        <v>37</v>
      </c>
      <c r="CH2" s="3" t="s">
        <v>37</v>
      </c>
      <c r="CI2" s="3" t="s">
        <v>37</v>
      </c>
      <c r="CJ2" s="3" t="s">
        <v>37</v>
      </c>
      <c r="CK2" s="3" t="s">
        <v>37</v>
      </c>
      <c r="CL2" s="3" t="s">
        <v>37</v>
      </c>
      <c r="CM2" s="3" t="s">
        <v>37</v>
      </c>
      <c r="CN2" s="3" t="s">
        <v>37</v>
      </c>
      <c r="CO2" s="3" t="s">
        <v>37</v>
      </c>
      <c r="CP2" s="3" t="s">
        <v>37</v>
      </c>
      <c r="CQ2" s="3" t="s">
        <v>37</v>
      </c>
      <c r="CR2" s="3" t="s">
        <v>37</v>
      </c>
      <c r="CS2" s="3" t="s">
        <v>37</v>
      </c>
      <c r="CT2" s="3" t="s">
        <v>37</v>
      </c>
      <c r="CU2" s="3" t="s">
        <v>37</v>
      </c>
      <c r="CV2" s="3" t="s">
        <v>37</v>
      </c>
      <c r="CW2" s="3" t="s">
        <v>37</v>
      </c>
      <c r="CX2" s="3" t="s">
        <v>37</v>
      </c>
      <c r="CY2" s="3" t="s">
        <v>37</v>
      </c>
      <c r="CZ2" s="3" t="s">
        <v>37</v>
      </c>
      <c r="DA2" s="3" t="s">
        <v>37</v>
      </c>
      <c r="DB2" s="3" t="s">
        <v>37</v>
      </c>
      <c r="DC2" s="3" t="s">
        <v>37</v>
      </c>
      <c r="DD2" s="3" t="s">
        <v>37</v>
      </c>
      <c r="DE2" s="3" t="s">
        <v>37</v>
      </c>
      <c r="DF2" s="3" t="s">
        <v>37</v>
      </c>
      <c r="DG2" s="3" t="s">
        <v>37</v>
      </c>
      <c r="DH2" s="3" t="s">
        <v>37</v>
      </c>
      <c r="DI2" s="3" t="s">
        <v>37</v>
      </c>
      <c r="DJ2" s="30" t="s">
        <v>44</v>
      </c>
      <c r="DK2" s="30" t="s">
        <v>123</v>
      </c>
      <c r="DL2" s="30" t="s">
        <v>124</v>
      </c>
      <c r="DM2" s="30" t="s">
        <v>125</v>
      </c>
    </row>
    <row r="3" spans="1:117" x14ac:dyDescent="0.25">
      <c r="A3" s="1" t="s">
        <v>38</v>
      </c>
      <c r="B3" s="4">
        <v>135</v>
      </c>
      <c r="C3" s="4">
        <v>135</v>
      </c>
      <c r="D3" s="4">
        <v>150</v>
      </c>
      <c r="E3" s="4">
        <v>144</v>
      </c>
      <c r="F3" s="4">
        <v>135</v>
      </c>
      <c r="G3" s="4">
        <v>138</v>
      </c>
      <c r="H3" s="4">
        <v>144</v>
      </c>
      <c r="I3" s="4">
        <v>150</v>
      </c>
      <c r="J3" s="4">
        <v>138</v>
      </c>
      <c r="K3" s="4">
        <v>150</v>
      </c>
      <c r="L3" s="4">
        <v>135</v>
      </c>
      <c r="M3" s="4">
        <v>144</v>
      </c>
      <c r="N3" s="4">
        <v>150</v>
      </c>
      <c r="O3" s="4">
        <v>150</v>
      </c>
      <c r="P3" s="4">
        <v>144</v>
      </c>
      <c r="Q3" s="4">
        <v>138</v>
      </c>
      <c r="R3" s="4">
        <v>132</v>
      </c>
      <c r="S3" s="4">
        <v>138</v>
      </c>
      <c r="T3" s="4">
        <v>138</v>
      </c>
      <c r="U3" s="4">
        <v>132</v>
      </c>
      <c r="V3" s="4">
        <v>132</v>
      </c>
      <c r="W3" s="4">
        <v>138</v>
      </c>
      <c r="X3" s="4">
        <v>132</v>
      </c>
      <c r="Y3" s="4">
        <v>132</v>
      </c>
      <c r="Z3" s="4">
        <v>123</v>
      </c>
      <c r="AA3" s="4">
        <v>132</v>
      </c>
      <c r="AB3" s="4">
        <v>132</v>
      </c>
      <c r="AC3" s="4">
        <v>123</v>
      </c>
      <c r="AD3" s="4">
        <v>132</v>
      </c>
      <c r="AE3" s="4">
        <v>132</v>
      </c>
      <c r="AF3" s="4">
        <v>123</v>
      </c>
      <c r="AG3" s="4">
        <v>138</v>
      </c>
      <c r="AH3" s="4">
        <v>123</v>
      </c>
      <c r="AI3" s="4">
        <v>123</v>
      </c>
      <c r="AJ3" s="4">
        <v>132</v>
      </c>
      <c r="AK3" s="4">
        <v>142</v>
      </c>
      <c r="AL3" s="4">
        <v>125</v>
      </c>
      <c r="AM3" s="4">
        <v>140</v>
      </c>
      <c r="AN3" s="4">
        <v>130</v>
      </c>
      <c r="AO3" s="4">
        <v>125</v>
      </c>
      <c r="AP3" s="4">
        <v>142</v>
      </c>
      <c r="AQ3" s="4">
        <v>125</v>
      </c>
      <c r="AR3" s="4">
        <v>130</v>
      </c>
      <c r="AS3" s="4">
        <v>142</v>
      </c>
      <c r="AT3" s="4">
        <v>130</v>
      </c>
      <c r="AU3" s="4">
        <v>130</v>
      </c>
      <c r="AV3" s="4">
        <v>142</v>
      </c>
      <c r="AW3" s="4">
        <v>140</v>
      </c>
      <c r="AX3" s="4">
        <v>125</v>
      </c>
      <c r="AY3" s="4">
        <v>140</v>
      </c>
      <c r="AZ3" s="4">
        <v>140</v>
      </c>
      <c r="BA3" s="4">
        <v>125</v>
      </c>
      <c r="BB3" s="17">
        <v>145</v>
      </c>
      <c r="BC3" s="17">
        <v>137</v>
      </c>
      <c r="BD3" s="17">
        <v>137</v>
      </c>
      <c r="BE3" s="17">
        <v>143</v>
      </c>
      <c r="BF3" s="17">
        <v>145</v>
      </c>
      <c r="BG3" s="17">
        <v>143</v>
      </c>
      <c r="BH3" s="17">
        <v>145</v>
      </c>
      <c r="BI3" s="17">
        <v>147</v>
      </c>
      <c r="BJ3" s="17">
        <v>145</v>
      </c>
      <c r="BK3" s="17">
        <v>140</v>
      </c>
      <c r="BL3" s="17">
        <v>147</v>
      </c>
      <c r="BM3" s="17">
        <v>147</v>
      </c>
      <c r="BN3" s="17">
        <v>137</v>
      </c>
      <c r="BO3" s="17">
        <v>147</v>
      </c>
      <c r="BP3" s="17">
        <v>140</v>
      </c>
      <c r="BQ3" s="17">
        <v>140</v>
      </c>
      <c r="BR3" s="17">
        <v>137</v>
      </c>
      <c r="BS3" s="17">
        <v>143</v>
      </c>
      <c r="BT3" s="17">
        <v>140</v>
      </c>
      <c r="BU3" s="17">
        <v>143</v>
      </c>
      <c r="BV3" s="20">
        <v>150</v>
      </c>
      <c r="BW3" s="20">
        <v>150</v>
      </c>
      <c r="BX3" s="20">
        <v>144</v>
      </c>
      <c r="BY3" s="20">
        <v>130</v>
      </c>
      <c r="BZ3" s="20">
        <v>138</v>
      </c>
      <c r="CA3" s="20">
        <v>144</v>
      </c>
      <c r="CB3" s="20">
        <v>142</v>
      </c>
      <c r="CC3" s="20">
        <v>145</v>
      </c>
      <c r="CD3" s="20">
        <v>138</v>
      </c>
      <c r="CE3" s="20">
        <v>145</v>
      </c>
      <c r="CF3" s="20">
        <v>144</v>
      </c>
      <c r="CG3" s="20">
        <v>150</v>
      </c>
      <c r="CH3" s="20">
        <v>150</v>
      </c>
      <c r="CI3" s="20">
        <v>142</v>
      </c>
      <c r="CJ3" s="20">
        <v>144</v>
      </c>
      <c r="CK3" s="20">
        <v>138</v>
      </c>
      <c r="CL3" s="20">
        <v>145</v>
      </c>
      <c r="CM3" s="20">
        <v>142</v>
      </c>
      <c r="CN3" s="20">
        <v>145</v>
      </c>
      <c r="CO3" s="20">
        <v>138</v>
      </c>
      <c r="CP3" s="20">
        <v>141</v>
      </c>
      <c r="CQ3" s="20">
        <v>141</v>
      </c>
      <c r="CR3" s="20">
        <v>141</v>
      </c>
      <c r="CS3" s="20">
        <v>136.5</v>
      </c>
      <c r="CT3" s="20">
        <v>136.5</v>
      </c>
      <c r="CU3" s="20">
        <v>136.5</v>
      </c>
      <c r="CV3" s="20">
        <v>141</v>
      </c>
      <c r="CW3" s="20">
        <v>142.5</v>
      </c>
      <c r="CX3" s="20">
        <v>138</v>
      </c>
      <c r="CY3" s="20">
        <v>138</v>
      </c>
      <c r="CZ3" s="20">
        <v>136.5</v>
      </c>
      <c r="DA3" s="20">
        <v>141</v>
      </c>
      <c r="DB3" s="20">
        <v>136.5</v>
      </c>
      <c r="DC3" s="20">
        <v>141</v>
      </c>
      <c r="DD3" s="20">
        <v>142.5</v>
      </c>
      <c r="DE3" s="20">
        <v>138</v>
      </c>
      <c r="DF3" s="20">
        <v>141</v>
      </c>
      <c r="DG3" s="20">
        <v>142.5</v>
      </c>
      <c r="DH3" s="20">
        <v>141</v>
      </c>
      <c r="DI3" s="20">
        <v>138</v>
      </c>
      <c r="DJ3">
        <f>SUM(B3:DI3)</f>
        <v>15542</v>
      </c>
      <c r="DK3" s="36">
        <f>DJ3/DI19</f>
        <v>0.92511904761904762</v>
      </c>
      <c r="DL3" s="33">
        <v>112</v>
      </c>
      <c r="DM3" s="33">
        <v>100</v>
      </c>
    </row>
    <row r="7" spans="1:117" x14ac:dyDescent="0.25">
      <c r="B7" t="s">
        <v>1</v>
      </c>
      <c r="C7" t="s">
        <v>2</v>
      </c>
      <c r="D7" t="s">
        <v>3</v>
      </c>
      <c r="E7" t="s">
        <v>4</v>
      </c>
      <c r="F7" t="s">
        <v>5</v>
      </c>
      <c r="G7" t="s">
        <v>6</v>
      </c>
      <c r="H7" t="s">
        <v>7</v>
      </c>
      <c r="I7" t="s">
        <v>8</v>
      </c>
      <c r="J7" t="s">
        <v>9</v>
      </c>
      <c r="K7" t="s">
        <v>10</v>
      </c>
      <c r="L7" t="s">
        <v>11</v>
      </c>
      <c r="M7" t="s">
        <v>12</v>
      </c>
      <c r="N7" t="s">
        <v>13</v>
      </c>
      <c r="O7" t="s">
        <v>14</v>
      </c>
      <c r="P7" t="s">
        <v>15</v>
      </c>
      <c r="Q7" t="s">
        <v>16</v>
      </c>
      <c r="R7" t="s">
        <v>17</v>
      </c>
      <c r="S7" t="s">
        <v>18</v>
      </c>
      <c r="T7" t="s">
        <v>19</v>
      </c>
      <c r="U7" t="s">
        <v>20</v>
      </c>
      <c r="V7" t="s">
        <v>21</v>
      </c>
      <c r="W7" t="s">
        <v>22</v>
      </c>
      <c r="X7" t="s">
        <v>23</v>
      </c>
      <c r="Y7" t="s">
        <v>24</v>
      </c>
      <c r="Z7" t="s">
        <v>25</v>
      </c>
      <c r="AA7" t="s">
        <v>26</v>
      </c>
      <c r="AB7" t="s">
        <v>27</v>
      </c>
      <c r="AC7" t="s">
        <v>28</v>
      </c>
      <c r="AD7" t="s">
        <v>29</v>
      </c>
      <c r="AE7" t="s">
        <v>30</v>
      </c>
      <c r="AF7" t="s">
        <v>31</v>
      </c>
      <c r="AG7" t="s">
        <v>32</v>
      </c>
      <c r="AH7" t="s">
        <v>33</v>
      </c>
      <c r="AI7" t="s">
        <v>34</v>
      </c>
      <c r="AJ7" t="s">
        <v>35</v>
      </c>
      <c r="AK7" t="s">
        <v>45</v>
      </c>
      <c r="AL7" t="s">
        <v>46</v>
      </c>
      <c r="AM7" t="s">
        <v>47</v>
      </c>
      <c r="AN7" t="s">
        <v>48</v>
      </c>
      <c r="AO7" t="s">
        <v>49</v>
      </c>
      <c r="AP7" t="s">
        <v>50</v>
      </c>
      <c r="AQ7" t="s">
        <v>51</v>
      </c>
      <c r="AR7" t="s">
        <v>52</v>
      </c>
      <c r="AS7" t="s">
        <v>53</v>
      </c>
      <c r="AT7" t="s">
        <v>54</v>
      </c>
      <c r="AU7" t="s">
        <v>55</v>
      </c>
      <c r="AV7" t="s">
        <v>56</v>
      </c>
      <c r="AW7" t="s">
        <v>57</v>
      </c>
      <c r="AX7" t="s">
        <v>58</v>
      </c>
      <c r="AY7" t="s">
        <v>59</v>
      </c>
      <c r="AZ7" t="s">
        <v>60</v>
      </c>
      <c r="BA7" t="s">
        <v>61</v>
      </c>
      <c r="BB7" t="s">
        <v>62</v>
      </c>
      <c r="BC7" t="s">
        <v>63</v>
      </c>
      <c r="BD7" t="s">
        <v>64</v>
      </c>
      <c r="BE7" t="s">
        <v>65</v>
      </c>
      <c r="BF7" t="s">
        <v>66</v>
      </c>
      <c r="BG7" t="s">
        <v>67</v>
      </c>
      <c r="BH7" t="s">
        <v>68</v>
      </c>
      <c r="BI7" t="s">
        <v>69</v>
      </c>
      <c r="BJ7" t="s">
        <v>71</v>
      </c>
      <c r="BK7" t="s">
        <v>72</v>
      </c>
      <c r="BL7" t="s">
        <v>73</v>
      </c>
      <c r="BM7" t="s">
        <v>74</v>
      </c>
      <c r="BN7" t="s">
        <v>75</v>
      </c>
      <c r="BO7" t="s">
        <v>76</v>
      </c>
      <c r="BP7" t="s">
        <v>77</v>
      </c>
      <c r="BQ7" t="s">
        <v>78</v>
      </c>
      <c r="BR7" t="s">
        <v>79</v>
      </c>
      <c r="BS7" t="s">
        <v>80</v>
      </c>
      <c r="BT7" t="s">
        <v>81</v>
      </c>
      <c r="BU7" t="s">
        <v>82</v>
      </c>
      <c r="BV7" t="s">
        <v>83</v>
      </c>
      <c r="BW7" t="s">
        <v>84</v>
      </c>
      <c r="BX7" t="s">
        <v>85</v>
      </c>
      <c r="BY7" t="s">
        <v>86</v>
      </c>
      <c r="BZ7" t="s">
        <v>87</v>
      </c>
      <c r="CA7" t="s">
        <v>88</v>
      </c>
      <c r="CB7" t="s">
        <v>89</v>
      </c>
      <c r="CC7" t="s">
        <v>90</v>
      </c>
      <c r="CD7" t="s">
        <v>91</v>
      </c>
      <c r="CE7" t="s">
        <v>92</v>
      </c>
      <c r="CF7" t="s">
        <v>93</v>
      </c>
      <c r="CG7" t="s">
        <v>94</v>
      </c>
      <c r="CH7" t="s">
        <v>95</v>
      </c>
      <c r="CI7" t="s">
        <v>96</v>
      </c>
      <c r="CJ7" t="s">
        <v>97</v>
      </c>
      <c r="CK7" t="s">
        <v>98</v>
      </c>
      <c r="CL7" t="s">
        <v>99</v>
      </c>
      <c r="CM7" t="s">
        <v>100</v>
      </c>
      <c r="CN7" t="s">
        <v>101</v>
      </c>
      <c r="CO7" t="s">
        <v>102</v>
      </c>
      <c r="CP7" t="s">
        <v>103</v>
      </c>
      <c r="CQ7" t="s">
        <v>104</v>
      </c>
      <c r="CR7" t="s">
        <v>105</v>
      </c>
      <c r="CS7" t="s">
        <v>106</v>
      </c>
      <c r="CT7" t="s">
        <v>107</v>
      </c>
      <c r="CU7" t="s">
        <v>108</v>
      </c>
      <c r="CV7" t="s">
        <v>109</v>
      </c>
      <c r="CW7" t="s">
        <v>110</v>
      </c>
      <c r="CX7" t="s">
        <v>111</v>
      </c>
      <c r="CY7" t="s">
        <v>112</v>
      </c>
      <c r="CZ7" t="s">
        <v>113</v>
      </c>
      <c r="DA7" t="s">
        <v>114</v>
      </c>
      <c r="DB7" t="s">
        <v>115</v>
      </c>
      <c r="DC7" t="s">
        <v>116</v>
      </c>
      <c r="DD7" t="s">
        <v>117</v>
      </c>
      <c r="DE7" t="s">
        <v>118</v>
      </c>
      <c r="DF7" t="s">
        <v>119</v>
      </c>
      <c r="DG7" t="s">
        <v>120</v>
      </c>
      <c r="DH7" t="s">
        <v>121</v>
      </c>
      <c r="DI7" t="s">
        <v>122</v>
      </c>
    </row>
    <row r="8" spans="1:117" ht="30" x14ac:dyDescent="0.25">
      <c r="A8" s="2" t="s">
        <v>41</v>
      </c>
      <c r="B8" s="3" t="s">
        <v>37</v>
      </c>
      <c r="C8" s="3" t="s">
        <v>37</v>
      </c>
      <c r="D8" s="3" t="s">
        <v>37</v>
      </c>
      <c r="E8" s="3" t="s">
        <v>37</v>
      </c>
      <c r="F8" s="3" t="s">
        <v>37</v>
      </c>
      <c r="G8" s="3" t="s">
        <v>37</v>
      </c>
      <c r="H8" s="3" t="s">
        <v>37</v>
      </c>
      <c r="I8" s="3" t="s">
        <v>37</v>
      </c>
      <c r="J8" s="3" t="s">
        <v>37</v>
      </c>
      <c r="K8" s="3" t="s">
        <v>37</v>
      </c>
      <c r="L8" s="3" t="s">
        <v>37</v>
      </c>
      <c r="M8" s="3" t="s">
        <v>37</v>
      </c>
      <c r="N8" s="3" t="s">
        <v>37</v>
      </c>
      <c r="O8" s="3" t="s">
        <v>37</v>
      </c>
      <c r="P8" s="3" t="s">
        <v>37</v>
      </c>
      <c r="Q8" s="3" t="s">
        <v>37</v>
      </c>
      <c r="R8" s="3" t="s">
        <v>37</v>
      </c>
      <c r="S8" s="3" t="s">
        <v>37</v>
      </c>
      <c r="T8" s="3" t="s">
        <v>37</v>
      </c>
      <c r="U8" s="3" t="s">
        <v>37</v>
      </c>
      <c r="V8" s="3" t="s">
        <v>37</v>
      </c>
      <c r="W8" s="3" t="s">
        <v>37</v>
      </c>
      <c r="X8" s="3" t="s">
        <v>37</v>
      </c>
      <c r="Y8" s="3" t="s">
        <v>37</v>
      </c>
      <c r="Z8" s="3" t="s">
        <v>37</v>
      </c>
      <c r="AA8" s="3" t="s">
        <v>37</v>
      </c>
      <c r="AB8" s="3" t="s">
        <v>37</v>
      </c>
      <c r="AC8" s="3" t="s">
        <v>37</v>
      </c>
      <c r="AD8" s="3" t="s">
        <v>37</v>
      </c>
      <c r="AE8" s="3" t="s">
        <v>37</v>
      </c>
      <c r="AF8" s="3" t="s">
        <v>37</v>
      </c>
      <c r="AG8" s="3" t="s">
        <v>37</v>
      </c>
      <c r="AH8" s="3" t="s">
        <v>37</v>
      </c>
      <c r="AI8" s="3" t="s">
        <v>37</v>
      </c>
      <c r="AJ8" s="3" t="s">
        <v>37</v>
      </c>
      <c r="AK8" s="3" t="s">
        <v>37</v>
      </c>
      <c r="AL8" s="3" t="s">
        <v>37</v>
      </c>
      <c r="AM8" s="3" t="s">
        <v>37</v>
      </c>
      <c r="AN8" s="3" t="s">
        <v>37</v>
      </c>
      <c r="AO8" s="3" t="s">
        <v>37</v>
      </c>
      <c r="AP8" s="3" t="s">
        <v>37</v>
      </c>
      <c r="AQ8" s="3" t="s">
        <v>37</v>
      </c>
      <c r="AR8" s="3" t="s">
        <v>37</v>
      </c>
      <c r="AS8" s="3" t="s">
        <v>37</v>
      </c>
      <c r="AT8" s="3" t="s">
        <v>37</v>
      </c>
      <c r="AU8" s="3" t="s">
        <v>37</v>
      </c>
      <c r="AV8" s="3" t="s">
        <v>37</v>
      </c>
      <c r="AW8" s="3" t="s">
        <v>37</v>
      </c>
      <c r="AX8" s="3" t="s">
        <v>37</v>
      </c>
      <c r="AY8" s="3" t="s">
        <v>37</v>
      </c>
      <c r="AZ8" s="3" t="s">
        <v>37</v>
      </c>
      <c r="BA8" s="3" t="s">
        <v>37</v>
      </c>
      <c r="BB8" s="3" t="s">
        <v>37</v>
      </c>
      <c r="BC8" s="3" t="s">
        <v>37</v>
      </c>
      <c r="BD8" s="3" t="s">
        <v>37</v>
      </c>
      <c r="BE8" s="3" t="s">
        <v>37</v>
      </c>
      <c r="BF8" s="3" t="s">
        <v>37</v>
      </c>
      <c r="BG8" s="3" t="s">
        <v>37</v>
      </c>
      <c r="BH8" s="3" t="s">
        <v>37</v>
      </c>
      <c r="BI8" s="3" t="s">
        <v>37</v>
      </c>
      <c r="BJ8" s="3" t="s">
        <v>37</v>
      </c>
      <c r="BK8" s="3" t="s">
        <v>37</v>
      </c>
      <c r="BL8" s="3" t="s">
        <v>37</v>
      </c>
      <c r="BM8" s="3" t="s">
        <v>37</v>
      </c>
      <c r="BN8" s="3" t="s">
        <v>37</v>
      </c>
      <c r="BO8" s="3" t="s">
        <v>37</v>
      </c>
      <c r="BP8" s="3" t="s">
        <v>37</v>
      </c>
      <c r="BQ8" s="3" t="s">
        <v>37</v>
      </c>
      <c r="BR8" s="3" t="s">
        <v>37</v>
      </c>
      <c r="BS8" s="3" t="s">
        <v>37</v>
      </c>
      <c r="BT8" s="3" t="s">
        <v>37</v>
      </c>
      <c r="BU8" s="3" t="s">
        <v>37</v>
      </c>
      <c r="BV8" s="3" t="s">
        <v>37</v>
      </c>
      <c r="BW8" s="3" t="s">
        <v>37</v>
      </c>
      <c r="BX8" s="3" t="s">
        <v>37</v>
      </c>
      <c r="BY8" s="3" t="s">
        <v>37</v>
      </c>
      <c r="BZ8" s="3" t="s">
        <v>37</v>
      </c>
      <c r="CA8" s="3" t="s">
        <v>37</v>
      </c>
      <c r="CB8" s="3" t="s">
        <v>37</v>
      </c>
      <c r="CC8" s="3" t="s">
        <v>37</v>
      </c>
      <c r="CD8" s="3" t="s">
        <v>37</v>
      </c>
      <c r="CE8" s="3" t="s">
        <v>37</v>
      </c>
      <c r="CF8" s="3" t="s">
        <v>37</v>
      </c>
      <c r="CG8" s="3" t="s">
        <v>37</v>
      </c>
      <c r="CH8" s="3" t="s">
        <v>37</v>
      </c>
      <c r="CI8" s="3" t="s">
        <v>37</v>
      </c>
      <c r="CJ8" s="3" t="s">
        <v>37</v>
      </c>
      <c r="CK8" s="3" t="s">
        <v>37</v>
      </c>
      <c r="CL8" s="3" t="s">
        <v>37</v>
      </c>
      <c r="CM8" s="3" t="s">
        <v>37</v>
      </c>
      <c r="CN8" s="3" t="s">
        <v>37</v>
      </c>
      <c r="CO8" s="3" t="s">
        <v>37</v>
      </c>
      <c r="CP8" s="3" t="s">
        <v>37</v>
      </c>
      <c r="CQ8" s="3" t="s">
        <v>37</v>
      </c>
      <c r="CR8" s="3" t="s">
        <v>37</v>
      </c>
      <c r="CS8" s="3" t="s">
        <v>37</v>
      </c>
      <c r="CT8" s="3" t="s">
        <v>37</v>
      </c>
      <c r="CU8" s="3" t="s">
        <v>37</v>
      </c>
      <c r="CV8" s="3" t="s">
        <v>37</v>
      </c>
      <c r="CW8" s="3" t="s">
        <v>37</v>
      </c>
      <c r="CX8" s="3" t="s">
        <v>37</v>
      </c>
      <c r="CY8" s="3" t="s">
        <v>37</v>
      </c>
      <c r="CZ8" s="3" t="s">
        <v>37</v>
      </c>
      <c r="DA8" s="3" t="s">
        <v>37</v>
      </c>
      <c r="DB8" s="3" t="s">
        <v>37</v>
      </c>
      <c r="DC8" s="3" t="s">
        <v>37</v>
      </c>
      <c r="DD8" s="3" t="s">
        <v>37</v>
      </c>
      <c r="DE8" s="3" t="s">
        <v>37</v>
      </c>
      <c r="DF8" s="3" t="s">
        <v>37</v>
      </c>
      <c r="DG8" s="3" t="s">
        <v>37</v>
      </c>
      <c r="DH8" s="3" t="s">
        <v>37</v>
      </c>
      <c r="DI8" s="3" t="s">
        <v>37</v>
      </c>
      <c r="DJ8" s="30" t="s">
        <v>44</v>
      </c>
      <c r="DK8" s="30" t="s">
        <v>123</v>
      </c>
      <c r="DL8" s="30" t="s">
        <v>124</v>
      </c>
      <c r="DM8" s="30" t="s">
        <v>125</v>
      </c>
    </row>
    <row r="9" spans="1:117" x14ac:dyDescent="0.25">
      <c r="A9" s="1" t="s">
        <v>38</v>
      </c>
      <c r="B9" s="4">
        <v>32.35</v>
      </c>
      <c r="C9" s="4">
        <v>32.35</v>
      </c>
      <c r="D9" s="4">
        <v>38.72</v>
      </c>
      <c r="E9" s="4">
        <v>39</v>
      </c>
      <c r="F9" s="4">
        <v>32.35</v>
      </c>
      <c r="G9" s="4">
        <v>42.55</v>
      </c>
      <c r="H9" s="10">
        <v>46.024999999999999</v>
      </c>
      <c r="I9" s="4">
        <v>38.72</v>
      </c>
      <c r="J9" s="4">
        <v>42.55</v>
      </c>
      <c r="K9" s="4">
        <v>38.72</v>
      </c>
      <c r="L9" s="4">
        <v>32.35</v>
      </c>
      <c r="M9" s="10">
        <v>46.024999999999999</v>
      </c>
      <c r="N9" s="4">
        <v>38.72</v>
      </c>
      <c r="O9" s="4">
        <v>38.72</v>
      </c>
      <c r="P9" s="4">
        <v>39</v>
      </c>
      <c r="Q9" s="4">
        <v>42.55</v>
      </c>
      <c r="R9" s="4">
        <v>40</v>
      </c>
      <c r="S9" s="4">
        <v>43.5</v>
      </c>
      <c r="T9" s="4">
        <v>43.5</v>
      </c>
      <c r="U9" s="4">
        <v>40</v>
      </c>
      <c r="V9" s="4">
        <v>44</v>
      </c>
      <c r="W9" s="4">
        <v>43.5</v>
      </c>
      <c r="X9" s="4">
        <v>40</v>
      </c>
      <c r="Y9" s="4">
        <v>40</v>
      </c>
      <c r="Z9" s="4">
        <v>42</v>
      </c>
      <c r="AA9" s="4">
        <v>44</v>
      </c>
      <c r="AB9" s="4">
        <v>44</v>
      </c>
      <c r="AC9" s="4">
        <v>42</v>
      </c>
      <c r="AD9" s="4">
        <v>44</v>
      </c>
      <c r="AE9" s="4">
        <v>40</v>
      </c>
      <c r="AF9" s="4">
        <v>42</v>
      </c>
      <c r="AG9" s="4">
        <v>43.5</v>
      </c>
      <c r="AH9" s="4">
        <v>42</v>
      </c>
      <c r="AI9" s="4">
        <v>42</v>
      </c>
      <c r="AJ9" s="4">
        <v>40</v>
      </c>
      <c r="AK9" s="4">
        <v>41</v>
      </c>
      <c r="AL9" s="4">
        <v>43</v>
      </c>
      <c r="AM9" s="4">
        <v>43.5</v>
      </c>
      <c r="AN9" s="4">
        <v>35</v>
      </c>
      <c r="AO9" s="4">
        <v>43</v>
      </c>
      <c r="AP9" s="4">
        <v>41</v>
      </c>
      <c r="AQ9" s="4">
        <v>45</v>
      </c>
      <c r="AR9" s="4">
        <v>32.5</v>
      </c>
      <c r="AS9" s="4">
        <v>20</v>
      </c>
      <c r="AT9" s="4">
        <v>32.5</v>
      </c>
      <c r="AU9" s="4">
        <v>20</v>
      </c>
      <c r="AV9" s="4">
        <v>41</v>
      </c>
      <c r="AW9" s="4">
        <v>43.5</v>
      </c>
      <c r="AX9" s="4">
        <v>43</v>
      </c>
      <c r="AY9" s="4">
        <v>43.5</v>
      </c>
      <c r="AZ9" s="4">
        <v>45.5</v>
      </c>
      <c r="BA9" s="4">
        <v>43</v>
      </c>
      <c r="BB9" s="17">
        <v>40.08</v>
      </c>
      <c r="BC9" s="17">
        <v>40.4</v>
      </c>
      <c r="BD9" s="17">
        <v>40.4</v>
      </c>
      <c r="BE9" s="17">
        <v>45.7</v>
      </c>
      <c r="BF9" s="17">
        <v>40.08</v>
      </c>
      <c r="BG9" s="17">
        <v>45.7</v>
      </c>
      <c r="BH9" s="17">
        <v>0</v>
      </c>
      <c r="BI9" s="17">
        <v>45.47</v>
      </c>
      <c r="BJ9" s="17">
        <v>40.08</v>
      </c>
      <c r="BK9" s="17">
        <v>37.200000000000003</v>
      </c>
      <c r="BL9" s="17">
        <v>45.47</v>
      </c>
      <c r="BM9" s="17">
        <v>45.47</v>
      </c>
      <c r="BN9" s="17">
        <v>40.4</v>
      </c>
      <c r="BO9" s="17">
        <v>45.47</v>
      </c>
      <c r="BP9" s="17">
        <v>37.200000000000003</v>
      </c>
      <c r="BQ9" s="17">
        <v>37.200000000000003</v>
      </c>
      <c r="BR9" s="17">
        <v>40.4</v>
      </c>
      <c r="BS9" s="17">
        <v>45.7</v>
      </c>
      <c r="BT9" s="17">
        <v>37.200000000000003</v>
      </c>
      <c r="BU9" s="17">
        <v>45.7</v>
      </c>
      <c r="BV9" s="20">
        <v>47</v>
      </c>
      <c r="BW9" s="20">
        <v>47</v>
      </c>
      <c r="BX9" s="20">
        <v>42.5</v>
      </c>
      <c r="BY9" s="20">
        <v>44</v>
      </c>
      <c r="BZ9" s="20">
        <v>42.5</v>
      </c>
      <c r="CA9" s="20">
        <v>47.5</v>
      </c>
      <c r="CB9" s="20">
        <v>48</v>
      </c>
      <c r="CC9" s="20">
        <v>44</v>
      </c>
      <c r="CD9" s="20">
        <v>48</v>
      </c>
      <c r="CE9" s="20">
        <v>42.5</v>
      </c>
      <c r="CF9" s="20">
        <v>47</v>
      </c>
      <c r="CG9" s="20">
        <v>47</v>
      </c>
      <c r="CH9" s="20">
        <v>47.5</v>
      </c>
      <c r="CI9" s="20">
        <v>42.5</v>
      </c>
      <c r="CJ9" s="20">
        <v>44</v>
      </c>
      <c r="CK9" s="20">
        <v>48</v>
      </c>
      <c r="CL9" s="20">
        <v>47.5</v>
      </c>
      <c r="CM9" s="20">
        <v>48</v>
      </c>
      <c r="CN9" s="20">
        <v>44</v>
      </c>
      <c r="CO9" s="20">
        <v>47.5</v>
      </c>
      <c r="CP9" s="20">
        <v>43.5</v>
      </c>
      <c r="CQ9" s="20">
        <v>43.5</v>
      </c>
      <c r="CR9" s="20">
        <v>43.5</v>
      </c>
      <c r="CS9" s="20">
        <v>45</v>
      </c>
      <c r="CT9" s="20">
        <v>45</v>
      </c>
      <c r="CU9" s="20">
        <v>45</v>
      </c>
      <c r="CV9" s="20">
        <v>43.5</v>
      </c>
      <c r="CW9" s="20">
        <v>45</v>
      </c>
      <c r="CX9" s="20">
        <v>44</v>
      </c>
      <c r="CY9" s="20">
        <v>44</v>
      </c>
      <c r="CZ9" s="20">
        <v>45</v>
      </c>
      <c r="DA9" s="20">
        <v>43</v>
      </c>
      <c r="DB9" s="20">
        <v>45</v>
      </c>
      <c r="DC9" s="20">
        <v>43</v>
      </c>
      <c r="DD9" s="20">
        <v>45</v>
      </c>
      <c r="DE9" s="20">
        <v>44</v>
      </c>
      <c r="DF9" s="20">
        <v>43</v>
      </c>
      <c r="DG9" s="20">
        <v>45</v>
      </c>
      <c r="DH9" s="20">
        <v>43</v>
      </c>
      <c r="DI9" s="20">
        <v>44</v>
      </c>
      <c r="DJ9" s="31">
        <f>SUM(B9:DI9)</f>
        <v>4670.0199999999977</v>
      </c>
      <c r="DK9" s="36">
        <f>DJ9/DI20</f>
        <v>0.83393214285714246</v>
      </c>
      <c r="DL9" s="33">
        <v>103</v>
      </c>
      <c r="DM9" s="32">
        <v>0.92</v>
      </c>
    </row>
    <row r="18" spans="112:117" x14ac:dyDescent="0.25">
      <c r="DL18" t="s">
        <v>126</v>
      </c>
      <c r="DM18" t="s">
        <v>127</v>
      </c>
    </row>
    <row r="19" spans="112:117" x14ac:dyDescent="0.25">
      <c r="DI19">
        <f>150*112</f>
        <v>16800</v>
      </c>
      <c r="DL19">
        <f>COUNTIFS(B3:DI3,"&gt;=105")</f>
        <v>112</v>
      </c>
      <c r="DM19" s="32">
        <f>(DL19/112)</f>
        <v>1</v>
      </c>
    </row>
    <row r="20" spans="112:117" x14ac:dyDescent="0.25">
      <c r="DI20">
        <f>50*112</f>
        <v>5600</v>
      </c>
      <c r="DL20">
        <f>COUNTIFS(B9:DI9,"&gt;=35")</f>
        <v>103</v>
      </c>
      <c r="DM20" s="32">
        <f>(DL20/112)</f>
        <v>0.9196428571428571</v>
      </c>
    </row>
    <row r="21" spans="112:117" x14ac:dyDescent="0.25">
      <c r="DM21" s="32"/>
    </row>
    <row r="22" spans="112:117" x14ac:dyDescent="0.25">
      <c r="DH22">
        <v>105</v>
      </c>
    </row>
    <row r="23" spans="112:117" x14ac:dyDescent="0.25">
      <c r="DH23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Data Tables</vt:lpstr>
      <vt:lpstr>Fall 2014 Scores</vt:lpstr>
      <vt:lpstr>Spring 2015 Scores</vt:lpstr>
      <vt:lpstr>Fall 2015 Scores</vt:lpstr>
      <vt:lpstr>Spring 2016 Scores</vt:lpstr>
      <vt:lpstr>2014-15</vt:lpstr>
      <vt:lpstr>2015-16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2016-07-25T17:19:16Z</dcterms:created>
  <dcterms:modified xsi:type="dcterms:W3CDTF">2016-10-10T15:21:07Z</dcterms:modified>
</cp:coreProperties>
</file>